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480" windowHeight="11640" activeTab="1"/>
  </bookViews>
  <sheets>
    <sheet name="Pollution Incidents" sheetId="1" r:id="rId1"/>
    <sheet name="Compliance" sheetId="2" r:id="rId2"/>
    <sheet name="Consent failures" sheetId="3" r:id="rId3"/>
    <sheet name="Ofwat OPA guidance" sheetId="4" r:id="rId4"/>
  </sheets>
  <definedNames>
    <definedName name="_xlnm.Print_Area" localSheetId="3">'Ofwat OPA guidance'!$A$1:$H$120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willm</author>
  </authors>
  <commentList>
    <comment ref="B12" authorId="0">
      <text>
        <r>
          <rPr>
            <b/>
            <sz val="8"/>
            <rFont val="Tahoma"/>
            <family val="2"/>
          </rPr>
          <t>ASSET NO.</t>
        </r>
        <r>
          <rPr>
            <sz val="8"/>
            <rFont val="Tahoma"/>
            <family val="2"/>
          </rPr>
          <t xml:space="preserve">
ENTER THE ASSET NUMBER HERE</t>
        </r>
      </text>
    </comment>
    <comment ref="D12" authorId="0">
      <text>
        <r>
          <rPr>
            <b/>
            <sz val="8"/>
            <rFont val="Tahoma"/>
            <family val="2"/>
          </rPr>
          <t>ASSET NAME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THE ASSET NAME HERE. THIS SHOULD BE THE SAME AS THE CONSENT.</t>
        </r>
      </text>
    </comment>
    <comment ref="N12" authorId="0">
      <text>
        <r>
          <rPr>
            <b/>
            <sz val="8"/>
            <rFont val="Tahoma"/>
            <family val="2"/>
          </rPr>
          <t>ASSET NO.</t>
        </r>
        <r>
          <rPr>
            <sz val="8"/>
            <rFont val="Tahoma"/>
            <family val="2"/>
          </rPr>
          <t xml:space="preserve">
ENTER THE ASSET NUMBER HERE</t>
        </r>
      </text>
    </comment>
    <comment ref="P12" authorId="0">
      <text>
        <r>
          <rPr>
            <b/>
            <sz val="8"/>
            <rFont val="Tahoma"/>
            <family val="2"/>
          </rPr>
          <t>ASSET NAME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ENTER THE ASSET NAME HERE. THIS SHOULD BE THE SAME AS THE CONSENT.</t>
        </r>
      </text>
    </comment>
  </commentList>
</comments>
</file>

<file path=xl/sharedStrings.xml><?xml version="1.0" encoding="utf-8"?>
<sst xmlns="http://schemas.openxmlformats.org/spreadsheetml/2006/main" count="1280" uniqueCount="371">
  <si>
    <t>Total</t>
  </si>
  <si>
    <t>Sewage Related Premises</t>
  </si>
  <si>
    <t>Total Number</t>
  </si>
  <si>
    <t>Sewage Treatment Works</t>
  </si>
  <si>
    <t>Storm Tank</t>
  </si>
  <si>
    <t>Combined Sewer Overflow</t>
  </si>
  <si>
    <t>Foul Sewer</t>
  </si>
  <si>
    <t>Pumping Station</t>
  </si>
  <si>
    <t>Rising Mains</t>
  </si>
  <si>
    <t>Other</t>
  </si>
  <si>
    <t>Number of incidents where site compliant with discharge consent</t>
  </si>
  <si>
    <t>Water and Surface Water Related Premises</t>
  </si>
  <si>
    <t>Water Treatment Works</t>
  </si>
  <si>
    <t>Water Distribution System</t>
  </si>
  <si>
    <t>Surface Water Outfall</t>
  </si>
  <si>
    <t>Total (Sewage and Water and Surface Water) related Premises (Automatically Calculated)</t>
  </si>
  <si>
    <t>Total (Sewage and Water and Surface Water) number of Incidents where site compliant with Discharge Consent (Automatically Calculated)</t>
  </si>
  <si>
    <t>Total Number of all Category 1-3 incidents (Automatically Calculated)</t>
  </si>
  <si>
    <t>Total Number where site compliant with Consent (Automatically Calculated)</t>
  </si>
  <si>
    <t>Total Number of Water Company self reported incidents</t>
  </si>
  <si>
    <t>Category  1</t>
  </si>
  <si>
    <t>Category 2</t>
  </si>
  <si>
    <t xml:space="preserve">Category 3 </t>
  </si>
  <si>
    <t>nr</t>
  </si>
  <si>
    <t>B) Look-up Table Lower Tier Consents</t>
  </si>
  <si>
    <t>C) Upper Tier Consents</t>
  </si>
  <si>
    <t>D) Single Tier Consents</t>
  </si>
  <si>
    <t>E) Absolute non-Sanitary Consents</t>
  </si>
  <si>
    <t>Total population equivalent confirmed as failing</t>
  </si>
  <si>
    <t>Percentage population equivalent confirmed as failing</t>
  </si>
  <si>
    <t>%</t>
  </si>
  <si>
    <t xml:space="preserve"> </t>
  </si>
  <si>
    <t>Parameter</t>
  </si>
  <si>
    <t>Legislation</t>
  </si>
  <si>
    <t>SEWAGE TREATMENT WORKS (including septic tanks and crude outfalls)</t>
  </si>
  <si>
    <t>Levels of Service analysis</t>
  </si>
  <si>
    <t xml:space="preserve">1) The Levels of Service analysis only includes BOD LUT and P failures for UWWT reporting </t>
  </si>
  <si>
    <t>Table 2: Compliance</t>
  </si>
  <si>
    <t>Total population equivalent served by STWs (resident) (numeric consents)</t>
  </si>
  <si>
    <t>ASSET No.</t>
  </si>
  <si>
    <t>CAR CONSENT NUMBER</t>
  </si>
  <si>
    <t>ASSET NAME</t>
  </si>
  <si>
    <t>LT</t>
  </si>
  <si>
    <t>UT</t>
  </si>
  <si>
    <t>FAILING PE (OPA)</t>
  </si>
  <si>
    <t>TOTAL NUMERICALLY CONSENTED PE (OPA)</t>
  </si>
  <si>
    <t>%PE FAILING (OPA)</t>
  </si>
  <si>
    <t>LOWER TIER FAILING</t>
  </si>
  <si>
    <t>UPPER TIER FAILING</t>
  </si>
  <si>
    <t>SINGLE TIER FAILING</t>
  </si>
  <si>
    <t>TOTAL FAILING</t>
  </si>
  <si>
    <t>No. of discharges on register during calendar year (in force).</t>
  </si>
  <si>
    <t>No. of discharges assessed for compliance</t>
  </si>
  <si>
    <t>No. of discharges confirmed failing in calendar year.</t>
  </si>
  <si>
    <t>%. of discharges compliant with consent in the year</t>
  </si>
  <si>
    <t>A) Sewage treatment works: Total number</t>
  </si>
  <si>
    <t>NUMERIC CONSENTS</t>
  </si>
  <si>
    <t>NON-NUMERIC CONSENTS</t>
  </si>
  <si>
    <t>Number of discharges confirmed as failing (CAR)</t>
  </si>
  <si>
    <t>Number of discharges confirmed as failing (OPA)</t>
  </si>
  <si>
    <t>I) Non-numeric Consent</t>
  </si>
  <si>
    <t>CAR</t>
  </si>
  <si>
    <t>UWWT</t>
  </si>
  <si>
    <t>Compliant / Failed (C or F)</t>
  </si>
  <si>
    <t>PE</t>
  </si>
  <si>
    <t>ALL</t>
  </si>
  <si>
    <t xml:space="preserve">CONSENT TYPE 
</t>
  </si>
  <si>
    <t>(2 Tier, 1 Tier, Other)</t>
  </si>
  <si>
    <t>Comments</t>
  </si>
  <si>
    <t>("2 Tier", "1 Tier", "Other")</t>
  </si>
  <si>
    <t>Total Number (Cat 1-3 incidents)</t>
  </si>
  <si>
    <t xml:space="preserve">Total Number (Cat 1-3 incidents) </t>
  </si>
  <si>
    <t>1)</t>
  </si>
  <si>
    <t>Sewage treatment works consent compliance</t>
  </si>
  <si>
    <t>An assessment of sewage treatment works (STWs) with the conditions of their discharge consents.</t>
  </si>
  <si>
    <t>Unit of assessment</t>
  </si>
  <si>
    <t>An assessment of the percentage population equivalent (pe) served by STWs that do not comply with the conditions of their discharge consents. The</t>
  </si>
  <si>
    <t>measure addresses compliance with conditions covering the following.</t>
  </si>
  <si>
    <t>- Sanitary determinands of 1991 Water Resources Act numeric consents.</t>
  </si>
  <si>
    <t>- Bio-chemical oxygen demand and phosphorus determinands of Urban</t>
  </si>
  <si>
    <t>- Waste Water Treatment Directive (UWWTD) consents.</t>
  </si>
  <si>
    <t>- Phosphorus determinands of 1991 Water Resource Act numeric consents.</t>
  </si>
  <si>
    <t>- Disinfection conditions of 1991 Water Resource Act consents.</t>
  </si>
  <si>
    <t>Sewage treatment works compliance conditions included in the OPA</t>
  </si>
  <si>
    <t>Compliance condition</t>
  </si>
  <si>
    <t>Biochemical oxygen demand (BOD)</t>
  </si>
  <si>
    <r>
      <t>WRA</t>
    </r>
    <r>
      <rPr>
        <vertAlign val="superscript"/>
        <sz val="10"/>
        <rFont val="Arial"/>
        <family val="2"/>
      </rPr>
      <t>1</t>
    </r>
  </si>
  <si>
    <t>Compliance with the look up table (LUT) effluent consent condition limits</t>
  </si>
  <si>
    <r>
      <t>UWWT</t>
    </r>
    <r>
      <rPr>
        <vertAlign val="superscript"/>
        <sz val="10"/>
        <rFont val="Arial"/>
        <family val="2"/>
      </rPr>
      <t>2</t>
    </r>
  </si>
  <si>
    <t>Compliance with LUT consent condition limit requiring percentage removal of BOD across the works, as assessed by influent and effluent BOD concentrations.</t>
  </si>
  <si>
    <t>Suspended solids (SS)</t>
  </si>
  <si>
    <t>WRA</t>
  </si>
  <si>
    <t>Compliance with the LUT effluent consent condition limit</t>
  </si>
  <si>
    <t>Ammonia (NH4)</t>
  </si>
  <si>
    <t>Phosphorus (P)</t>
  </si>
  <si>
    <t>Compliance with the effluent consent condition limit</t>
  </si>
  <si>
    <t>Compliance with the consent condition limit requiring percentage removal of P across the works, as assessed by influent and effluent P concentrations.</t>
  </si>
  <si>
    <t>UV Disinfection</t>
  </si>
  <si>
    <r>
      <t>Compliance with the required UV dose for 99% of the time (where the period of time is annual or seasonal as specified in the consent conditions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).</t>
    </r>
  </si>
  <si>
    <r>
      <t>1</t>
    </r>
    <r>
      <rPr>
        <sz val="10"/>
        <rFont val="Arial"/>
        <family val="0"/>
      </rPr>
      <t xml:space="preserve"> WRA – Water Resources Act</t>
    </r>
  </si>
  <si>
    <r>
      <t>2</t>
    </r>
    <r>
      <rPr>
        <sz val="10"/>
        <rFont val="Arial"/>
        <family val="0"/>
      </rPr>
      <t xml:space="preserve"> UWWT – Urban Waste Water Treatment Regulations</t>
    </r>
  </si>
  <si>
    <t>The UWWT regulations provide two approaches for BOD and P: A works is considered to have met compliance conditions if it passes either of these conditions.</t>
  </si>
  <si>
    <r>
      <t>3</t>
    </r>
    <r>
      <rPr>
        <sz val="10"/>
        <rFont val="Arial"/>
        <family val="0"/>
      </rPr>
      <t xml:space="preserve"> Some works are required to apply UV disinfection year round, others during the bathing</t>
    </r>
  </si>
  <si>
    <t>Calculation</t>
  </si>
  <si>
    <t>pe of STWs failing their consent conditions for sanitary determinands, phosphorus determinands and disinfection conditions x100</t>
  </si>
  <si>
    <t>Relevant pe served (resident) (numeric consents)</t>
  </si>
  <si>
    <t>Performance range</t>
  </si>
  <si>
    <t>The performance range against which individual company OPA scores are calculated will be:</t>
  </si>
  <si>
    <t>Max 4.93</t>
  </si>
  <si>
    <t>Min 0</t>
  </si>
  <si>
    <t>2)</t>
  </si>
  <si>
    <t>Category 1 and 2 pollution incidents (sewage)</t>
  </si>
  <si>
    <t>Description</t>
  </si>
  <si>
    <t>An assessment of the number of category 1 and 2 pollution incidents resulting from sewage collection and treatment activities.</t>
  </si>
  <si>
    <t>The number of category 1 and 2 pollution incidents resulting from sewage collection and treatment activities per million population equivalent (pe)</t>
  </si>
  <si>
    <t>served. See table for details of which pollution incidents are included.</t>
  </si>
  <si>
    <t>Classification of pollution incidents according to each OPA measure</t>
  </si>
  <si>
    <t xml:space="preserve">Source/premises </t>
  </si>
  <si>
    <t xml:space="preserve">Category 1&amp; 2 </t>
  </si>
  <si>
    <t>Category 3</t>
  </si>
  <si>
    <t>Sewage treatment works</t>
  </si>
  <si>
    <t>Included in OPA. Category 1 &amp; 2 pollution incidents (sewage).</t>
  </si>
  <si>
    <t>Included in OPA. Category 3 pollution incidents (sewage).</t>
  </si>
  <si>
    <t>Combined sewer overflow</t>
  </si>
  <si>
    <t>Storm tank</t>
  </si>
  <si>
    <t>Rising main</t>
  </si>
  <si>
    <t>Water treatment works</t>
  </si>
  <si>
    <t>Included in OPA. Category 1 &amp; 2 pollution incidents (water).</t>
  </si>
  <si>
    <t>Not included in the
OPA.</t>
  </si>
  <si>
    <t>Water distribution system</t>
  </si>
  <si>
    <t xml:space="preserve">Surface water outfall </t>
  </si>
  <si>
    <t>Not included in OPA.</t>
  </si>
  <si>
    <t>Pumping station</t>
  </si>
  <si>
    <t>Included in OPA.
Category 1 &amp; 2 pollution incidents (sewage).</t>
  </si>
  <si>
    <t>Foul sewers</t>
  </si>
  <si>
    <t>Category 1 and 2 pollution incidents</t>
  </si>
  <si>
    <t>Population equivalent served resident / 1,000,000</t>
  </si>
  <si>
    <t>Max 6.17</t>
  </si>
  <si>
    <t>Min 1.06</t>
  </si>
  <si>
    <t>3)</t>
  </si>
  <si>
    <t>Category 3 pollution incidents (sewage)</t>
  </si>
  <si>
    <t>An assessment of the number of category 3 pollution incidents resulting from sewage collection and treatment activities.</t>
  </si>
  <si>
    <t>The number of category 3 pollution incidents resulting from sewage collection and treatment activities per million population equivalent (pe) served. See</t>
  </si>
  <si>
    <t>table in (2) for details of which pollution incidents are included.</t>
  </si>
  <si>
    <t>Category 3 pollution incidents</t>
  </si>
  <si>
    <t>Max 145.07</t>
  </si>
  <si>
    <t>Min 9.44</t>
  </si>
  <si>
    <t>4)</t>
  </si>
  <si>
    <t>Category 1 and 2 pollution incidents (water)</t>
  </si>
  <si>
    <t>An assessment of the number of sategory 1 and 2 pollution incidents resulting from water treatment and distribution activities.</t>
  </si>
  <si>
    <t>The number of category 1 and 2 pollution incidents resulting from water treatment and distribution activities per million winter population served. See</t>
  </si>
  <si>
    <t>table in (2)  for details of which pollution incidents are included.</t>
  </si>
  <si>
    <t>Winter population / 1,000,000</t>
  </si>
  <si>
    <t>Max 1.7</t>
  </si>
  <si>
    <t>Parameter(s) failed*</t>
  </si>
  <si>
    <t>OPA**</t>
  </si>
  <si>
    <t>** Please follow OPA criteria as described in the "Ofwat OPA guidance" worksheet</t>
  </si>
  <si>
    <t xml:space="preserve">* BOD, COD, SS, NH3, pH, Scheme in breach of statutory deadlines, etc. For UWWTD failures specify: Reporting, Audit, Insufficient samples, BOD UT, BOD LUT, COD UT, COD LUT or Annual average (or a combination of these). </t>
  </si>
  <si>
    <t>2) In the Levels of Service analysis, where a STW failures both the LUT part of its CAR consent and the BOD LUT or P UWWT consent condition, the failure is reported against the CAR consent only</t>
  </si>
  <si>
    <t>Overall Performance Assessment  (OFWAT environmental measures)</t>
  </si>
  <si>
    <t>SEPA Annual Report to the Water Industry Commission for Scotland</t>
  </si>
  <si>
    <t>Water Environment (Controlled Activities) Regulations 2005 (CAR)</t>
  </si>
  <si>
    <t>Urban Wastewater Treatment Directive (UWWTD)</t>
  </si>
  <si>
    <t>Overall Performance Assessment (OPA) consent measure</t>
  </si>
  <si>
    <t>F) Discharges confirmed as failing (CAR)</t>
  </si>
  <si>
    <t>H) Discharges confirmed as failing (OPA criteria only)</t>
  </si>
  <si>
    <t>G) UWWTD</t>
  </si>
  <si>
    <t>UWWTD</t>
  </si>
  <si>
    <t>Authorised by:  ……………………………………………...…..</t>
  </si>
  <si>
    <t>Date:  …………………………</t>
  </si>
  <si>
    <t>Table 1a: Pollution Incidents (Calendar year 2008)</t>
  </si>
  <si>
    <t>Table 1b: Pollution Incidents (Financial year 2008-09)</t>
  </si>
  <si>
    <t>Calendar 
Year 2008</t>
  </si>
  <si>
    <t>Financial year
2008-09</t>
  </si>
  <si>
    <t>Table 3a: Discharges Confirmed as Failing (Calendar year 2008)</t>
  </si>
  <si>
    <t>DECEMBER 2008</t>
  </si>
  <si>
    <t>Table 3b: Discharges Confirmed as Failing (Financial year 2008-09)</t>
  </si>
  <si>
    <t>MARCH 2009</t>
  </si>
  <si>
    <t>Clinterty</t>
  </si>
  <si>
    <t>2 Tier</t>
  </si>
  <si>
    <t>F</t>
  </si>
  <si>
    <t>Inverurie (New)</t>
  </si>
  <si>
    <t>Persley</t>
  </si>
  <si>
    <t>Ellon</t>
  </si>
  <si>
    <t>Fraserburgh</t>
  </si>
  <si>
    <t>Hatton Of Cruden</t>
  </si>
  <si>
    <t>Woodlands of Durris</t>
  </si>
  <si>
    <t>Echt</t>
  </si>
  <si>
    <t>Ballater</t>
  </si>
  <si>
    <t>Brechin</t>
  </si>
  <si>
    <t>Dunlop</t>
  </si>
  <si>
    <t>Moscow</t>
  </si>
  <si>
    <t>Drongan</t>
  </si>
  <si>
    <t>Catrine</t>
  </si>
  <si>
    <t>Lamlash</t>
  </si>
  <si>
    <t>Cumnock</t>
  </si>
  <si>
    <t>Kelso</t>
  </si>
  <si>
    <t>Reston</t>
  </si>
  <si>
    <t>Eyemouth</t>
  </si>
  <si>
    <t>Alness</t>
  </si>
  <si>
    <t>Culloden (Sunnyside)</t>
  </si>
  <si>
    <t>Cawdor</t>
  </si>
  <si>
    <t>Tain</t>
  </si>
  <si>
    <t>Drumnadrochit</t>
  </si>
  <si>
    <t>Invergordon</t>
  </si>
  <si>
    <t>Conon Bridge</t>
  </si>
  <si>
    <t>Stoneykirk</t>
  </si>
  <si>
    <t>Kirkconnel</t>
  </si>
  <si>
    <t>Stranraer</t>
  </si>
  <si>
    <t>Inversnaid</t>
  </si>
  <si>
    <t xml:space="preserve">Dalmuir </t>
  </si>
  <si>
    <t>Balfron</t>
  </si>
  <si>
    <t>Kinloss</t>
  </si>
  <si>
    <t>Newtonmore</t>
  </si>
  <si>
    <t>Kingussie</t>
  </si>
  <si>
    <t>Kincraig</t>
  </si>
  <si>
    <t>Aviemore</t>
  </si>
  <si>
    <t>Plean</t>
  </si>
  <si>
    <t>Armadale</t>
  </si>
  <si>
    <t>Dunnswood</t>
  </si>
  <si>
    <t>Livingston</t>
  </si>
  <si>
    <t>Plains</t>
  </si>
  <si>
    <t>Dullatur</t>
  </si>
  <si>
    <t>Forth</t>
  </si>
  <si>
    <t>Blackwood</t>
  </si>
  <si>
    <t>Halkirk</t>
  </si>
  <si>
    <t>St. Margarte's Hope</t>
  </si>
  <si>
    <t>Thrumster</t>
  </si>
  <si>
    <t>Stromness</t>
  </si>
  <si>
    <t>Comrie</t>
  </si>
  <si>
    <t>Wolfhill</t>
  </si>
  <si>
    <t>Lochwinnoch</t>
  </si>
  <si>
    <t>Neilston</t>
  </si>
  <si>
    <t>Fallin</t>
  </si>
  <si>
    <t>Strathyre</t>
  </si>
  <si>
    <t>Blairingone</t>
  </si>
  <si>
    <t>Kinlochard</t>
  </si>
  <si>
    <t>2Tier</t>
  </si>
  <si>
    <t>Forestmill</t>
  </si>
  <si>
    <t>Mid Tolsta</t>
  </si>
  <si>
    <t>Dalmally</t>
  </si>
  <si>
    <t>Clachan</t>
  </si>
  <si>
    <t>Oban</t>
  </si>
  <si>
    <t>Tobermoray</t>
  </si>
  <si>
    <t>CAR/L/1001717</t>
  </si>
  <si>
    <t>CAR/L/1001718</t>
  </si>
  <si>
    <t>CAR/L/1001727</t>
  </si>
  <si>
    <t>CAR/L/1003861</t>
  </si>
  <si>
    <t>CAR/L/1004118</t>
  </si>
  <si>
    <t>CAR/L/1008828</t>
  </si>
  <si>
    <t>CAR/L/1001641</t>
  </si>
  <si>
    <t>CAR/L/1001649</t>
  </si>
  <si>
    <t>CAR/L/1008924</t>
  </si>
  <si>
    <t>CAR/L/1001207</t>
  </si>
  <si>
    <t>CAR/L/1000567</t>
  </si>
  <si>
    <t>CAR/L/1000847</t>
  </si>
  <si>
    <t>CAR/L/1003410</t>
  </si>
  <si>
    <t>CAR/L/1003411</t>
  </si>
  <si>
    <t>CAR/L/1008840</t>
  </si>
  <si>
    <t>CAR/L/1011780</t>
  </si>
  <si>
    <t>CAR/L/1001342</t>
  </si>
  <si>
    <t>CAR/L/1003732</t>
  </si>
  <si>
    <t>CAR/L/1001521</t>
  </si>
  <si>
    <t>CAR/L/1001588</t>
  </si>
  <si>
    <t>CAR/L/1001617</t>
  </si>
  <si>
    <t>CAR/L/1001663</t>
  </si>
  <si>
    <t>CAR/L/1001670</t>
  </si>
  <si>
    <t>CAR/L/1001672</t>
  </si>
  <si>
    <t>CAR/L/1001952</t>
  </si>
  <si>
    <t>CAR/L/1003853</t>
  </si>
  <si>
    <t>CAR/L/1003130</t>
  </si>
  <si>
    <t>CAR/L/1003518</t>
  </si>
  <si>
    <t>CAR/L/1003619</t>
  </si>
  <si>
    <t>CAR/L/1000412</t>
  </si>
  <si>
    <t>CAR/L/1003354</t>
  </si>
  <si>
    <t>CAR/L/1010460</t>
  </si>
  <si>
    <t>CAR/L/1001685</t>
  </si>
  <si>
    <t>CAR/L/1001752</t>
  </si>
  <si>
    <t>CAR/L/1001762</t>
  </si>
  <si>
    <t>CAR/L/1003862</t>
  </si>
  <si>
    <t>CAR/L/1008721</t>
  </si>
  <si>
    <t>CAR/L/1001090</t>
  </si>
  <si>
    <t>CAR/L/1001579</t>
  </si>
  <si>
    <t>CAR/L/1003729</t>
  </si>
  <si>
    <t>CAR/L/1003829</t>
  </si>
  <si>
    <t>CAR/L/1003416</t>
  </si>
  <si>
    <t>CAR/L/1003441</t>
  </si>
  <si>
    <t>CAR/L/1000756</t>
  </si>
  <si>
    <t>CAR/L/1003429</t>
  </si>
  <si>
    <t>CAR/L/1001657</t>
  </si>
  <si>
    <t>CAR/L/1002984</t>
  </si>
  <si>
    <t>CAR/L/1003852</t>
  </si>
  <si>
    <t>CAR/L/1016489</t>
  </si>
  <si>
    <t>CAR/L/1001001</t>
  </si>
  <si>
    <t>CAR/L/1001353</t>
  </si>
  <si>
    <t>CAR/L/1000666</t>
  </si>
  <si>
    <t>CAR/L/1003436</t>
  </si>
  <si>
    <t>CAR/L/1000921</t>
  </si>
  <si>
    <t>CAR/L/1001143</t>
  </si>
  <si>
    <t>CAR/L/1001157</t>
  </si>
  <si>
    <t>CAR/L/1001277</t>
  </si>
  <si>
    <t>CAR/L/1001378</t>
  </si>
  <si>
    <t>CAR/L/1001619</t>
  </si>
  <si>
    <t>CAR/L/1000372</t>
  </si>
  <si>
    <t>CAR/L/1000373</t>
  </si>
  <si>
    <t>CAR/L/1003457</t>
  </si>
  <si>
    <t>CAR/L/1010651</t>
  </si>
  <si>
    <t>Faecal Coliform failures</t>
  </si>
  <si>
    <t>BOD(UT)</t>
  </si>
  <si>
    <t>BOD(LT)</t>
  </si>
  <si>
    <t>COD(LT)</t>
  </si>
  <si>
    <t>NH3(LT)</t>
  </si>
  <si>
    <t>P(UT)</t>
  </si>
  <si>
    <t>BOD(UT) SS(UT)</t>
  </si>
  <si>
    <t>BOD(UT) COD(LT)</t>
  </si>
  <si>
    <t>SS(LT)</t>
  </si>
  <si>
    <t>COD(UT)</t>
  </si>
  <si>
    <t>FC(UT)</t>
  </si>
  <si>
    <t>SS(UT)</t>
  </si>
  <si>
    <t>BOD(UT) COD(UT)</t>
  </si>
  <si>
    <t>P(LT)</t>
  </si>
  <si>
    <t>NH3(UT)</t>
  </si>
  <si>
    <t>BOD(UT) SS(UT) COD(UT)</t>
  </si>
  <si>
    <t>NHS(LT)</t>
  </si>
  <si>
    <t>BOD(UT) NH3(LT)</t>
  </si>
  <si>
    <t>BOD(LT) NH3(LT)</t>
  </si>
  <si>
    <t>CN(UT)</t>
  </si>
  <si>
    <t>Cyanide failures</t>
  </si>
  <si>
    <t>BOD(UT) COD(UT) SS(UT)</t>
  </si>
  <si>
    <t>FC(LT)</t>
  </si>
  <si>
    <t>N &amp; P(AA)</t>
  </si>
  <si>
    <t xml:space="preserve"> BOD(UT)</t>
  </si>
  <si>
    <t>BOD, COD(UT)</t>
  </si>
  <si>
    <t>FC(UT)BOD, COD (UT)</t>
  </si>
  <si>
    <t>Canonbie</t>
  </si>
  <si>
    <t>CAR/L/1003537</t>
  </si>
  <si>
    <t>CAR/L/1003446</t>
  </si>
  <si>
    <t>C</t>
  </si>
  <si>
    <t>Carstairs Village</t>
  </si>
  <si>
    <t>CAR/L/1001201</t>
  </si>
  <si>
    <t>Inverkeilor</t>
  </si>
  <si>
    <t>CAR/L/1003386</t>
  </si>
  <si>
    <t>Balmaha</t>
  </si>
  <si>
    <t>CAR/L/1003797</t>
  </si>
  <si>
    <t>Pencaitland</t>
  </si>
  <si>
    <t>CAR/L/1001740</t>
  </si>
  <si>
    <t>Grantown on Spey</t>
  </si>
  <si>
    <t>CAR/L/1001162</t>
  </si>
  <si>
    <t>Airth</t>
  </si>
  <si>
    <t>Netherburn</t>
  </si>
  <si>
    <t>CAR/L/1000751</t>
  </si>
  <si>
    <t>CAR/L/1001132</t>
  </si>
  <si>
    <t>Blairgowrie</t>
  </si>
  <si>
    <t>Ph(UT)</t>
  </si>
  <si>
    <t>BOD(LT/UT)</t>
  </si>
  <si>
    <t>BOD(UT), SS(UT)</t>
  </si>
  <si>
    <t>BOD(LT/UT) COD(LT)</t>
  </si>
  <si>
    <t>BOD(UT),FC(UT)</t>
  </si>
  <si>
    <t>BOD(LT/UT), SS(UT)</t>
  </si>
  <si>
    <t>BOD(LT),SS(UT), P(UT),Ph(UT)</t>
  </si>
  <si>
    <t>BOD(LT/UT), NH3(LT)</t>
  </si>
  <si>
    <t>BOD(LT), NH3(LT)</t>
  </si>
  <si>
    <t>Cyanide Failures</t>
  </si>
  <si>
    <t>BOD(LT/UT), COD(LT)</t>
  </si>
  <si>
    <t>SS(UT), COD(UT)</t>
  </si>
  <si>
    <t>BOD(LT/UT), COD(LT/UT)</t>
  </si>
  <si>
    <t>BOD(LT), COD(LT)</t>
  </si>
  <si>
    <t>BOD(LT/UT), NH3(UT)</t>
  </si>
  <si>
    <t>BOD(UT), SS(UT), COD(UT)</t>
  </si>
  <si>
    <t>BOD(UT), COD(UT)</t>
  </si>
  <si>
    <t>BOD(LT) P(UT) SS(UT) Ph(UT)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</si>
</sst>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0"/>
      <name val="CG Omega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32" borderId="13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32" borderId="14" xfId="0" applyFont="1" applyFill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2" borderId="15" xfId="0" applyFont="1" applyFill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0" fillId="32" borderId="16" xfId="0" applyFont="1" applyFill="1" applyBorder="1" applyAlignment="1">
      <alignment vertical="top"/>
    </xf>
    <xf numFmtId="0" fontId="4" fillId="32" borderId="14" xfId="0" applyFont="1" applyFill="1" applyBorder="1" applyAlignment="1">
      <alignment vertical="top"/>
    </xf>
    <xf numFmtId="0" fontId="4" fillId="32" borderId="15" xfId="0" applyFont="1" applyFill="1" applyBorder="1" applyAlignment="1">
      <alignment vertical="top"/>
    </xf>
    <xf numFmtId="0" fontId="4" fillId="32" borderId="16" xfId="0" applyFont="1" applyFill="1" applyBorder="1" applyAlignment="1">
      <alignment vertical="top"/>
    </xf>
    <xf numFmtId="0" fontId="1" fillId="32" borderId="16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7" xfId="0" applyFont="1" applyBorder="1" applyAlignment="1">
      <alignment horizontal="left" vertical="center" wrapText="1"/>
    </xf>
    <xf numFmtId="0" fontId="0" fillId="3" borderId="17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8" xfId="0" applyFont="1" applyBorder="1" applyAlignment="1">
      <alignment vertical="top"/>
    </xf>
    <xf numFmtId="0" fontId="4" fillId="32" borderId="18" xfId="0" applyFont="1" applyFill="1" applyBorder="1" applyAlignment="1">
      <alignment vertical="top"/>
    </xf>
    <xf numFmtId="0" fontId="0" fillId="32" borderId="18" xfId="0" applyFont="1" applyFill="1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3" borderId="24" xfId="0" applyFont="1" applyFill="1" applyBorder="1" applyAlignment="1">
      <alignment vertical="top"/>
    </xf>
    <xf numFmtId="0" fontId="0" fillId="0" borderId="25" xfId="0" applyFont="1" applyBorder="1" applyAlignment="1" applyProtection="1">
      <alignment horizontal="center"/>
      <protection/>
    </xf>
    <xf numFmtId="0" fontId="0" fillId="3" borderId="26" xfId="0" applyFont="1" applyFill="1" applyBorder="1" applyAlignment="1">
      <alignment vertical="top"/>
    </xf>
    <xf numFmtId="0" fontId="0" fillId="0" borderId="25" xfId="0" applyFont="1" applyBorder="1" applyAlignment="1">
      <alignment horizontal="center" vertical="top"/>
    </xf>
    <xf numFmtId="0" fontId="0" fillId="0" borderId="27" xfId="0" applyFont="1" applyBorder="1" applyAlignment="1" applyProtection="1">
      <alignment horizontal="center"/>
      <protection/>
    </xf>
    <xf numFmtId="0" fontId="0" fillId="3" borderId="28" xfId="0" applyFont="1" applyFill="1" applyBorder="1" applyAlignment="1">
      <alignment vertical="top"/>
    </xf>
    <xf numFmtId="0" fontId="0" fillId="0" borderId="29" xfId="0" applyFont="1" applyBorder="1" applyAlignment="1" applyProtection="1">
      <alignment horizontal="center"/>
      <protection/>
    </xf>
    <xf numFmtId="0" fontId="0" fillId="3" borderId="30" xfId="0" applyFont="1" applyFill="1" applyBorder="1" applyAlignment="1">
      <alignment vertical="top"/>
    </xf>
    <xf numFmtId="0" fontId="0" fillId="0" borderId="0" xfId="0" applyFont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31" xfId="0" applyFont="1" applyBorder="1" applyAlignment="1" applyProtection="1">
      <alignment horizontal="center"/>
      <protection/>
    </xf>
    <xf numFmtId="0" fontId="0" fillId="3" borderId="32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7" xfId="0" applyFont="1" applyBorder="1" applyAlignment="1" applyProtection="1">
      <alignment horizontal="center"/>
      <protection/>
    </xf>
    <xf numFmtId="0" fontId="0" fillId="3" borderId="33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Border="1" applyAlignment="1" applyProtection="1">
      <alignment horizontal="center"/>
      <protection/>
    </xf>
    <xf numFmtId="0" fontId="0" fillId="3" borderId="1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22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57">
      <alignment/>
      <protection/>
    </xf>
    <xf numFmtId="0" fontId="13" fillId="0" borderId="12" xfId="57" applyFont="1" applyFill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3" fontId="14" fillId="0" borderId="0" xfId="57" applyNumberFormat="1" applyFont="1" applyAlignment="1">
      <alignment horizontal="center"/>
      <protection/>
    </xf>
    <xf numFmtId="10" fontId="14" fillId="0" borderId="11" xfId="61" applyNumberFormat="1" applyFont="1" applyBorder="1" applyAlignment="1">
      <alignment/>
    </xf>
    <xf numFmtId="1" fontId="14" fillId="0" borderId="11" xfId="61" applyNumberFormat="1" applyFont="1" applyBorder="1" applyAlignment="1">
      <alignment/>
    </xf>
    <xf numFmtId="0" fontId="0" fillId="0" borderId="14" xfId="0" applyFont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wrapText="1"/>
      <protection/>
    </xf>
    <xf numFmtId="0" fontId="0" fillId="32" borderId="14" xfId="0" applyFont="1" applyFill="1" applyBorder="1" applyAlignment="1" applyProtection="1">
      <alignment horizontal="center"/>
      <protection locked="0"/>
    </xf>
    <xf numFmtId="0" fontId="0" fillId="32" borderId="35" xfId="0" applyFont="1" applyFill="1" applyBorder="1" applyAlignment="1" applyProtection="1">
      <alignment horizontal="center"/>
      <protection locked="0"/>
    </xf>
    <xf numFmtId="10" fontId="0" fillId="3" borderId="14" xfId="6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1" fontId="2" fillId="33" borderId="19" xfId="57" applyNumberFormat="1" applyFont="1" applyFill="1" applyBorder="1" applyAlignment="1">
      <alignment horizontal="center" vertical="center" wrapText="1"/>
      <protection/>
    </xf>
    <xf numFmtId="1" fontId="2" fillId="33" borderId="36" xfId="57" applyNumberFormat="1" applyFont="1" applyFill="1" applyBorder="1" applyAlignment="1">
      <alignment horizontal="center" vertical="center" wrapText="1"/>
      <protection/>
    </xf>
    <xf numFmtId="0" fontId="2" fillId="33" borderId="37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13" fillId="0" borderId="11" xfId="57" applyFont="1" applyFill="1" applyBorder="1" applyAlignment="1">
      <alignment horizontal="center"/>
      <protection/>
    </xf>
    <xf numFmtId="1" fontId="2" fillId="33" borderId="38" xfId="57" applyNumberFormat="1" applyFont="1" applyFill="1" applyBorder="1" applyAlignment="1">
      <alignment horizontal="center" vertical="center" wrapText="1"/>
      <protection/>
    </xf>
    <xf numFmtId="1" fontId="2" fillId="33" borderId="11" xfId="57" applyNumberFormat="1" applyFont="1" applyFill="1" applyBorder="1" applyAlignment="1">
      <alignment horizontal="center" vertical="center" wrapText="1"/>
      <protection/>
    </xf>
    <xf numFmtId="0" fontId="13" fillId="0" borderId="19" xfId="57" applyFont="1" applyFill="1" applyBorder="1" applyAlignment="1">
      <alignment horizontal="center"/>
      <protection/>
    </xf>
    <xf numFmtId="0" fontId="13" fillId="0" borderId="20" xfId="57" applyFont="1" applyFill="1" applyBorder="1" applyAlignment="1">
      <alignment horizontal="center"/>
      <protection/>
    </xf>
    <xf numFmtId="0" fontId="13" fillId="0" borderId="17" xfId="57" applyFont="1" applyFill="1" applyBorder="1" applyAlignment="1">
      <alignment horizontal="center"/>
      <protection/>
    </xf>
    <xf numFmtId="3" fontId="12" fillId="0" borderId="0" xfId="57" applyNumberFormat="1" applyFont="1" applyBorder="1">
      <alignment/>
      <protection/>
    </xf>
    <xf numFmtId="10" fontId="14" fillId="0" borderId="0" xfId="61" applyNumberFormat="1" applyFont="1" applyBorder="1" applyAlignment="1">
      <alignment/>
    </xf>
    <xf numFmtId="1" fontId="14" fillId="0" borderId="0" xfId="61" applyNumberFormat="1" applyFont="1" applyBorder="1" applyAlignment="1">
      <alignment/>
    </xf>
    <xf numFmtId="0" fontId="2" fillId="33" borderId="39" xfId="57" applyFont="1" applyFill="1" applyBorder="1" applyAlignment="1">
      <alignment horizontal="center" vertical="center" wrapText="1"/>
      <protection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1" fontId="11" fillId="34" borderId="21" xfId="57" applyNumberFormat="1" applyFont="1" applyFill="1" applyBorder="1" applyAlignment="1">
      <alignment horizontal="left"/>
      <protection/>
    </xf>
    <xf numFmtId="1" fontId="11" fillId="34" borderId="0" xfId="57" applyNumberFormat="1" applyFont="1" applyFill="1" applyBorder="1" applyAlignment="1">
      <alignment horizontal="left"/>
      <protection/>
    </xf>
    <xf numFmtId="0" fontId="12" fillId="34" borderId="0" xfId="57" applyFont="1" applyFill="1" applyBorder="1" applyAlignment="1">
      <alignment/>
      <protection/>
    </xf>
    <xf numFmtId="0" fontId="13" fillId="34" borderId="37" xfId="57" applyFont="1" applyFill="1" applyBorder="1" applyAlignment="1">
      <alignment horizontal="center"/>
      <protection/>
    </xf>
    <xf numFmtId="0" fontId="13" fillId="34" borderId="11" xfId="57" applyFont="1" applyFill="1" applyBorder="1" applyAlignment="1">
      <alignment horizontal="center"/>
      <protection/>
    </xf>
    <xf numFmtId="1" fontId="11" fillId="34" borderId="19" xfId="57" applyNumberFormat="1" applyFont="1" applyFill="1" applyBorder="1" applyAlignment="1">
      <alignment horizontal="left"/>
      <protection/>
    </xf>
    <xf numFmtId="1" fontId="11" fillId="34" borderId="39" xfId="57" applyNumberFormat="1" applyFont="1" applyFill="1" applyBorder="1" applyAlignment="1">
      <alignment horizontal="left"/>
      <protection/>
    </xf>
    <xf numFmtId="0" fontId="12" fillId="34" borderId="39" xfId="57" applyFont="1" applyFill="1" applyBorder="1" applyAlignment="1">
      <alignment/>
      <protection/>
    </xf>
    <xf numFmtId="0" fontId="13" fillId="34" borderId="39" xfId="57" applyFont="1" applyFill="1" applyBorder="1" applyAlignment="1">
      <alignment horizontal="center"/>
      <protection/>
    </xf>
    <xf numFmtId="0" fontId="13" fillId="34" borderId="17" xfId="57" applyFont="1" applyFill="1" applyBorder="1" applyAlignment="1">
      <alignment horizontal="center"/>
      <protection/>
    </xf>
    <xf numFmtId="1" fontId="12" fillId="35" borderId="23" xfId="57" applyNumberFormat="1" applyFont="1" applyFill="1" applyBorder="1" applyAlignment="1">
      <alignment horizontal="center" vertical="center" wrapText="1"/>
      <protection/>
    </xf>
    <xf numFmtId="1" fontId="12" fillId="35" borderId="13" xfId="57" applyNumberFormat="1" applyFont="1" applyFill="1" applyBorder="1" applyAlignment="1">
      <alignment horizontal="center" vertical="center" wrapText="1"/>
      <protection/>
    </xf>
    <xf numFmtId="0" fontId="0" fillId="35" borderId="24" xfId="57" applyFont="1" applyFill="1" applyBorder="1" applyAlignment="1">
      <alignment vertical="center" wrapText="1"/>
      <protection/>
    </xf>
    <xf numFmtId="1" fontId="12" fillId="35" borderId="40" xfId="57" applyNumberFormat="1" applyFont="1" applyFill="1" applyBorder="1" applyAlignment="1">
      <alignment horizontal="center" vertical="center" wrapText="1"/>
      <protection/>
    </xf>
    <xf numFmtId="0" fontId="12" fillId="35" borderId="31" xfId="57" applyFont="1" applyFill="1" applyBorder="1" applyAlignment="1">
      <alignment horizontal="center" vertical="center" wrapText="1"/>
      <protection/>
    </xf>
    <xf numFmtId="0" fontId="12" fillId="35" borderId="32" xfId="57" applyFont="1" applyFill="1" applyBorder="1" applyAlignment="1">
      <alignment horizontal="center" vertical="center" wrapText="1"/>
      <protection/>
    </xf>
    <xf numFmtId="0" fontId="12" fillId="35" borderId="41" xfId="57" applyFont="1" applyFill="1" applyBorder="1" applyAlignment="1">
      <alignment horizontal="center" vertical="center" wrapText="1"/>
      <protection/>
    </xf>
    <xf numFmtId="0" fontId="12" fillId="35" borderId="42" xfId="57" applyFont="1" applyFill="1" applyBorder="1" applyAlignment="1">
      <alignment horizontal="center" vertical="center" wrapText="1"/>
      <protection/>
    </xf>
    <xf numFmtId="3" fontId="12" fillId="35" borderId="42" xfId="57" applyNumberFormat="1" applyFont="1" applyFill="1" applyBorder="1" applyAlignment="1">
      <alignment horizontal="center"/>
      <protection/>
    </xf>
    <xf numFmtId="3" fontId="12" fillId="35" borderId="41" xfId="57" applyNumberFormat="1" applyFont="1" applyFill="1" applyBorder="1" applyAlignment="1">
      <alignment horizontal="center"/>
      <protection/>
    </xf>
    <xf numFmtId="1" fontId="12" fillId="35" borderId="25" xfId="57" applyNumberFormat="1" applyFont="1" applyFill="1" applyBorder="1" applyAlignment="1">
      <alignment horizontal="center" vertical="center" wrapText="1"/>
      <protection/>
    </xf>
    <xf numFmtId="1" fontId="12" fillId="35" borderId="14" xfId="57" applyNumberFormat="1" applyFont="1" applyFill="1" applyBorder="1" applyAlignment="1">
      <alignment horizontal="center" vertical="center" wrapText="1"/>
      <protection/>
    </xf>
    <xf numFmtId="0" fontId="0" fillId="35" borderId="26" xfId="57" applyFont="1" applyFill="1" applyBorder="1" applyAlignment="1">
      <alignment vertical="center" wrapText="1"/>
      <protection/>
    </xf>
    <xf numFmtId="0" fontId="12" fillId="35" borderId="25" xfId="57" applyFont="1" applyFill="1" applyBorder="1" applyAlignment="1">
      <alignment horizontal="center" vertical="center" wrapText="1"/>
      <protection/>
    </xf>
    <xf numFmtId="0" fontId="12" fillId="35" borderId="26" xfId="57" applyFont="1" applyFill="1" applyBorder="1" applyAlignment="1">
      <alignment horizontal="center" vertical="center" wrapText="1"/>
      <protection/>
    </xf>
    <xf numFmtId="0" fontId="12" fillId="35" borderId="43" xfId="57" applyFont="1" applyFill="1" applyBorder="1" applyAlignment="1">
      <alignment horizontal="center" vertical="center" wrapText="1"/>
      <protection/>
    </xf>
    <xf numFmtId="0" fontId="12" fillId="35" borderId="40" xfId="57" applyFont="1" applyFill="1" applyBorder="1" applyAlignment="1">
      <alignment horizontal="center" vertical="center" wrapText="1"/>
      <protection/>
    </xf>
    <xf numFmtId="3" fontId="12" fillId="35" borderId="40" xfId="57" applyNumberFormat="1" applyFont="1" applyFill="1" applyBorder="1" applyAlignment="1">
      <alignment horizontal="center"/>
      <protection/>
    </xf>
    <xf numFmtId="3" fontId="12" fillId="35" borderId="43" xfId="57" applyNumberFormat="1" applyFont="1" applyFill="1" applyBorder="1" applyAlignment="1">
      <alignment horizontal="center"/>
      <protection/>
    </xf>
    <xf numFmtId="1" fontId="12" fillId="35" borderId="25" xfId="57" applyNumberFormat="1" applyFont="1" applyFill="1" applyBorder="1" applyAlignment="1" applyProtection="1">
      <alignment horizontal="center" vertical="center" wrapText="1"/>
      <protection locked="0"/>
    </xf>
    <xf numFmtId="0" fontId="12" fillId="35" borderId="26" xfId="57" applyFont="1" applyFill="1" applyBorder="1" applyAlignment="1" applyProtection="1">
      <alignment horizontal="left" vertical="center" wrapText="1"/>
      <protection locked="0"/>
    </xf>
    <xf numFmtId="1" fontId="12" fillId="35" borderId="44" xfId="57" applyNumberFormat="1" applyFont="1" applyFill="1" applyBorder="1" applyAlignment="1" applyProtection="1">
      <alignment horizontal="center" vertical="center" wrapText="1"/>
      <protection locked="0"/>
    </xf>
    <xf numFmtId="1" fontId="12" fillId="35" borderId="45" xfId="57" applyNumberFormat="1" applyFont="1" applyFill="1" applyBorder="1" applyAlignment="1">
      <alignment horizontal="center" vertical="center" wrapText="1"/>
      <protection/>
    </xf>
    <xf numFmtId="0" fontId="12" fillId="35" borderId="46" xfId="57" applyFont="1" applyFill="1" applyBorder="1" applyAlignment="1" applyProtection="1">
      <alignment horizontal="left" vertical="center" wrapText="1"/>
      <protection locked="0"/>
    </xf>
    <xf numFmtId="1" fontId="12" fillId="35" borderId="47" xfId="57" applyNumberFormat="1" applyFont="1" applyFill="1" applyBorder="1" applyAlignment="1">
      <alignment horizontal="center" vertical="center" wrapText="1"/>
      <protection/>
    </xf>
    <xf numFmtId="0" fontId="12" fillId="35" borderId="44" xfId="57" applyFont="1" applyFill="1" applyBorder="1" applyAlignment="1">
      <alignment horizontal="center" vertical="center" wrapText="1"/>
      <protection/>
    </xf>
    <xf numFmtId="0" fontId="12" fillId="35" borderId="46" xfId="57" applyFont="1" applyFill="1" applyBorder="1" applyAlignment="1">
      <alignment horizontal="center" vertical="center" wrapText="1"/>
      <protection/>
    </xf>
    <xf numFmtId="0" fontId="12" fillId="35" borderId="48" xfId="57" applyFont="1" applyFill="1" applyBorder="1" applyAlignment="1">
      <alignment horizontal="center" vertical="center" wrapText="1"/>
      <protection/>
    </xf>
    <xf numFmtId="0" fontId="12" fillId="35" borderId="47" xfId="57" applyFont="1" applyFill="1" applyBorder="1" applyAlignment="1">
      <alignment horizontal="center" vertical="center" wrapText="1"/>
      <protection/>
    </xf>
    <xf numFmtId="3" fontId="12" fillId="35" borderId="47" xfId="57" applyNumberFormat="1" applyFont="1" applyFill="1" applyBorder="1" applyAlignment="1">
      <alignment horizontal="center"/>
      <protection/>
    </xf>
    <xf numFmtId="3" fontId="12" fillId="35" borderId="48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17" fillId="36" borderId="1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49" xfId="0" applyBorder="1" applyAlignment="1">
      <alignment/>
    </xf>
    <xf numFmtId="0" fontId="0" fillId="0" borderId="14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36" borderId="0" xfId="0" applyFont="1" applyFill="1" applyAlignment="1">
      <alignment horizontal="center"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 horizontal="left"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1" fillId="0" borderId="0" xfId="0" applyFont="1" applyAlignment="1">
      <alignment/>
    </xf>
    <xf numFmtId="0" fontId="12" fillId="35" borderId="23" xfId="57" applyFont="1" applyFill="1" applyBorder="1" applyAlignment="1">
      <alignment horizontal="center" vertical="center" wrapText="1"/>
      <protection/>
    </xf>
    <xf numFmtId="0" fontId="12" fillId="35" borderId="24" xfId="57" applyFont="1" applyFill="1" applyBorder="1" applyAlignment="1">
      <alignment horizontal="center" vertical="center" wrapText="1"/>
      <protection/>
    </xf>
    <xf numFmtId="0" fontId="12" fillId="35" borderId="50" xfId="57" applyFont="1" applyFill="1" applyBorder="1" applyAlignment="1">
      <alignment horizontal="center" vertical="center" wrapText="1"/>
      <protection/>
    </xf>
    <xf numFmtId="3" fontId="12" fillId="35" borderId="11" xfId="57" applyNumberFormat="1" applyFont="1" applyFill="1" applyBorder="1">
      <alignment/>
      <protection/>
    </xf>
    <xf numFmtId="0" fontId="8" fillId="0" borderId="0" xfId="0" applyNumberFormat="1" applyFont="1" applyAlignment="1">
      <alignment/>
    </xf>
    <xf numFmtId="0" fontId="8" fillId="37" borderId="49" xfId="0" applyFont="1" applyFill="1" applyBorder="1" applyAlignment="1" applyProtection="1">
      <alignment/>
      <protection/>
    </xf>
    <xf numFmtId="0" fontId="8" fillId="37" borderId="51" xfId="0" applyFont="1" applyFill="1" applyBorder="1" applyAlignment="1" applyProtection="1">
      <alignment/>
      <protection/>
    </xf>
    <xf numFmtId="0" fontId="2" fillId="0" borderId="19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>
      <alignment horizontal="left" vertical="top"/>
    </xf>
    <xf numFmtId="0" fontId="0" fillId="0" borderId="52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53" xfId="0" applyNumberFormat="1" applyFont="1" applyBorder="1" applyAlignment="1">
      <alignment horizontal="left" vertical="top"/>
    </xf>
    <xf numFmtId="0" fontId="0" fillId="0" borderId="54" xfId="0" applyNumberFormat="1" applyFont="1" applyBorder="1" applyAlignment="1">
      <alignment horizontal="left" vertical="top"/>
    </xf>
    <xf numFmtId="0" fontId="0" fillId="0" borderId="55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52" xfId="0" applyBorder="1" applyAlignment="1" applyProtection="1">
      <alignment/>
      <protection locked="0"/>
    </xf>
    <xf numFmtId="0" fontId="0" fillId="0" borderId="53" xfId="0" applyNumberFormat="1" applyFont="1" applyBorder="1" applyAlignment="1" applyProtection="1">
      <alignment/>
      <protection locked="0"/>
    </xf>
    <xf numFmtId="0" fontId="0" fillId="0" borderId="54" xfId="0" applyNumberFormat="1" applyFont="1" applyBorder="1" applyAlignment="1" applyProtection="1">
      <alignment/>
      <protection locked="0"/>
    </xf>
    <xf numFmtId="0" fontId="0" fillId="0" borderId="55" xfId="0" applyNumberFormat="1" applyFont="1" applyBorder="1" applyAlignment="1" applyProtection="1">
      <alignment/>
      <protection locked="0"/>
    </xf>
    <xf numFmtId="0" fontId="8" fillId="33" borderId="49" xfId="0" applyFont="1" applyFill="1" applyBorder="1" applyAlignment="1" applyProtection="1">
      <alignment horizontal="left"/>
      <protection/>
    </xf>
    <xf numFmtId="0" fontId="8" fillId="33" borderId="51" xfId="0" applyFont="1" applyFill="1" applyBorder="1" applyAlignment="1" applyProtection="1">
      <alignment horizontal="left"/>
      <protection/>
    </xf>
    <xf numFmtId="0" fontId="8" fillId="37" borderId="49" xfId="0" applyFont="1" applyFill="1" applyBorder="1" applyAlignment="1" applyProtection="1">
      <alignment horizontal="left" indent="1"/>
      <protection/>
    </xf>
    <xf numFmtId="0" fontId="8" fillId="37" borderId="51" xfId="0" applyFont="1" applyFill="1" applyBorder="1" applyAlignment="1" applyProtection="1">
      <alignment horizontal="left" inden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/>
      <protection/>
    </xf>
    <xf numFmtId="0" fontId="2" fillId="33" borderId="12" xfId="57" applyFont="1" applyFill="1" applyBorder="1" applyAlignment="1">
      <alignment horizontal="center"/>
      <protection/>
    </xf>
    <xf numFmtId="1" fontId="2" fillId="33" borderId="10" xfId="57" applyNumberFormat="1" applyFont="1" applyFill="1" applyBorder="1" applyAlignment="1" quotePrefix="1">
      <alignment horizontal="center" vertical="center" wrapText="1"/>
      <protection/>
    </xf>
    <xf numFmtId="1" fontId="2" fillId="33" borderId="37" xfId="57" applyNumberFormat="1" applyFont="1" applyFill="1" applyBorder="1" applyAlignment="1" quotePrefix="1">
      <alignment horizontal="center" vertical="center" wrapText="1"/>
      <protection/>
    </xf>
    <xf numFmtId="1" fontId="2" fillId="33" borderId="12" xfId="57" applyNumberFormat="1" applyFont="1" applyFill="1" applyBorder="1" applyAlignment="1" quotePrefix="1">
      <alignment horizontal="center" vertical="center" wrapText="1"/>
      <protection/>
    </xf>
    <xf numFmtId="0" fontId="12" fillId="0" borderId="10" xfId="57" applyFont="1" applyBorder="1">
      <alignment/>
      <protection/>
    </xf>
    <xf numFmtId="0" fontId="12" fillId="0" borderId="37" xfId="57" applyFont="1" applyBorder="1">
      <alignment/>
      <protection/>
    </xf>
    <xf numFmtId="0" fontId="12" fillId="0" borderId="12" xfId="57" applyFont="1" applyBorder="1">
      <alignment/>
      <protection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76200</xdr:colOff>
      <xdr:row>0</xdr:row>
      <xdr:rowOff>0</xdr:rowOff>
    </xdr:to>
    <xdr:pic>
      <xdr:nvPicPr>
        <xdr:cNvPr id="1" name="Picture 1" descr="100856 - Logo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7109375" style="40" customWidth="1"/>
    <col min="2" max="2" width="7.140625" style="40" customWidth="1"/>
    <col min="3" max="3" width="69.8515625" style="40" customWidth="1"/>
    <col min="4" max="4" width="12.57421875" style="40" customWidth="1"/>
    <col min="5" max="5" width="12.28125" style="40" customWidth="1"/>
    <col min="6" max="6" width="13.57421875" style="40" customWidth="1"/>
    <col min="7" max="7" width="22.8515625" style="40" customWidth="1"/>
    <col min="8" max="8" width="6.00390625" style="63" customWidth="1"/>
    <col min="9" max="9" width="4.7109375" style="63" customWidth="1"/>
    <col min="10" max="10" width="12.28125" style="40" customWidth="1"/>
    <col min="11" max="11" width="60.28125" style="63" bestFit="1" customWidth="1"/>
    <col min="12" max="12" width="18.28125" style="63" customWidth="1"/>
    <col min="13" max="13" width="17.00390625" style="40" customWidth="1"/>
    <col min="14" max="14" width="15.421875" style="40" customWidth="1"/>
    <col min="15" max="15" width="25.7109375" style="40" customWidth="1"/>
    <col min="16" max="16384" width="9.140625" style="40" customWidth="1"/>
  </cols>
  <sheetData>
    <row r="1" spans="2:15" ht="12.75">
      <c r="B1" s="90"/>
      <c r="C1" s="90"/>
      <c r="D1" s="90"/>
      <c r="E1" s="39"/>
      <c r="F1" s="39"/>
      <c r="G1" s="39"/>
      <c r="H1" s="71"/>
      <c r="I1" s="71"/>
      <c r="J1" s="39"/>
      <c r="K1" s="71"/>
      <c r="L1" s="71"/>
      <c r="M1" s="39"/>
      <c r="N1" s="39"/>
      <c r="O1" s="39"/>
    </row>
    <row r="2" spans="2:11" s="34" customFormat="1" ht="18">
      <c r="B2" s="27" t="s">
        <v>160</v>
      </c>
      <c r="C2" s="25"/>
      <c r="D2" s="25"/>
      <c r="F2" s="26"/>
      <c r="G2" s="35"/>
      <c r="I2" s="36" t="s">
        <v>31</v>
      </c>
      <c r="J2" s="27" t="s">
        <v>160</v>
      </c>
      <c r="K2" s="36"/>
    </row>
    <row r="3" spans="2:11" s="34" customFormat="1" ht="9.75" customHeight="1">
      <c r="B3" s="27"/>
      <c r="C3" s="25"/>
      <c r="D3" s="25"/>
      <c r="F3" s="26"/>
      <c r="G3" s="35"/>
      <c r="I3" s="36"/>
      <c r="J3" s="36"/>
      <c r="K3" s="36"/>
    </row>
    <row r="4" spans="2:11" s="34" customFormat="1" ht="9.75" customHeight="1">
      <c r="B4" s="27"/>
      <c r="C4" s="25"/>
      <c r="D4" s="25"/>
      <c r="F4" s="26"/>
      <c r="G4" s="35"/>
      <c r="I4" s="36"/>
      <c r="J4" s="36"/>
      <c r="K4" s="36"/>
    </row>
    <row r="5" spans="2:15" s="34" customFormat="1" ht="18">
      <c r="B5" s="27" t="s">
        <v>170</v>
      </c>
      <c r="C5" s="25"/>
      <c r="D5" s="38"/>
      <c r="E5" s="39"/>
      <c r="F5" s="39"/>
      <c r="G5" s="35"/>
      <c r="I5" s="36" t="s">
        <v>31</v>
      </c>
      <c r="J5" s="27" t="s">
        <v>171</v>
      </c>
      <c r="K5" s="25"/>
      <c r="L5" s="38"/>
      <c r="M5" s="39"/>
      <c r="N5" s="39"/>
      <c r="O5" s="35"/>
    </row>
    <row r="6" spans="2:15" ht="15.75" thickBot="1">
      <c r="B6" s="37"/>
      <c r="C6" s="38"/>
      <c r="D6" s="38"/>
      <c r="E6" s="39"/>
      <c r="F6" s="39"/>
      <c r="G6" s="39"/>
      <c r="H6" s="39"/>
      <c r="I6" s="39"/>
      <c r="J6" s="37"/>
      <c r="K6" s="38"/>
      <c r="L6" s="38"/>
      <c r="M6" s="39"/>
      <c r="N6" s="39"/>
      <c r="O6" s="39"/>
    </row>
    <row r="7" spans="2:15" ht="13.5" thickBot="1">
      <c r="B7" s="39"/>
      <c r="C7" s="41"/>
      <c r="D7" s="1" t="s">
        <v>20</v>
      </c>
      <c r="E7" s="2" t="s">
        <v>21</v>
      </c>
      <c r="F7" s="3" t="s">
        <v>22</v>
      </c>
      <c r="G7" s="4" t="s">
        <v>0</v>
      </c>
      <c r="H7" s="40"/>
      <c r="I7" s="40"/>
      <c r="J7" s="39"/>
      <c r="K7" s="41"/>
      <c r="L7" s="1" t="s">
        <v>20</v>
      </c>
      <c r="M7" s="2" t="s">
        <v>21</v>
      </c>
      <c r="N7" s="3" t="s">
        <v>22</v>
      </c>
      <c r="O7" s="4" t="s">
        <v>0</v>
      </c>
    </row>
    <row r="8" spans="2:16" ht="25.5" thickBot="1">
      <c r="B8" s="43"/>
      <c r="C8" s="44" t="s">
        <v>1</v>
      </c>
      <c r="D8" s="45" t="s">
        <v>2</v>
      </c>
      <c r="E8" s="45" t="s">
        <v>2</v>
      </c>
      <c r="F8" s="45" t="s">
        <v>2</v>
      </c>
      <c r="G8" s="46" t="s">
        <v>70</v>
      </c>
      <c r="H8" s="47"/>
      <c r="I8" s="47"/>
      <c r="J8" s="43"/>
      <c r="K8" s="44" t="s">
        <v>1</v>
      </c>
      <c r="L8" s="45" t="s">
        <v>2</v>
      </c>
      <c r="M8" s="45" t="s">
        <v>2</v>
      </c>
      <c r="N8" s="45" t="s">
        <v>2</v>
      </c>
      <c r="O8" s="46" t="s">
        <v>71</v>
      </c>
      <c r="P8" s="47"/>
    </row>
    <row r="9" spans="2:16" ht="12">
      <c r="B9" s="48">
        <v>1</v>
      </c>
      <c r="C9" s="5" t="s">
        <v>3</v>
      </c>
      <c r="D9" s="6"/>
      <c r="E9" s="6"/>
      <c r="F9" s="6"/>
      <c r="G9" s="49">
        <f aca="true" t="shared" si="0" ref="G9:G16">SUM(D9:F9)</f>
        <v>0</v>
      </c>
      <c r="H9" s="47"/>
      <c r="I9" s="47"/>
      <c r="J9" s="48">
        <v>1</v>
      </c>
      <c r="K9" s="5" t="s">
        <v>3</v>
      </c>
      <c r="L9" s="6"/>
      <c r="M9" s="6"/>
      <c r="N9" s="6"/>
      <c r="O9" s="49">
        <f aca="true" t="shared" si="1" ref="O9:O16">SUM(L9:N9)</f>
        <v>0</v>
      </c>
      <c r="P9" s="47"/>
    </row>
    <row r="10" spans="2:16" ht="12">
      <c r="B10" s="50">
        <v>2</v>
      </c>
      <c r="C10" s="7" t="s">
        <v>4</v>
      </c>
      <c r="D10" s="8"/>
      <c r="E10" s="8"/>
      <c r="F10" s="8"/>
      <c r="G10" s="51">
        <f t="shared" si="0"/>
        <v>0</v>
      </c>
      <c r="H10" s="47"/>
      <c r="I10" s="47"/>
      <c r="J10" s="50">
        <v>2</v>
      </c>
      <c r="K10" s="7" t="s">
        <v>4</v>
      </c>
      <c r="L10" s="8"/>
      <c r="M10" s="8"/>
      <c r="N10" s="8"/>
      <c r="O10" s="51">
        <f t="shared" si="1"/>
        <v>0</v>
      </c>
      <c r="P10" s="47"/>
    </row>
    <row r="11" spans="2:16" ht="12">
      <c r="B11" s="50">
        <v>3</v>
      </c>
      <c r="C11" s="7" t="s">
        <v>5</v>
      </c>
      <c r="D11" s="8"/>
      <c r="E11" s="8"/>
      <c r="F11" s="8"/>
      <c r="G11" s="51">
        <f t="shared" si="0"/>
        <v>0</v>
      </c>
      <c r="H11" s="47"/>
      <c r="I11" s="47"/>
      <c r="J11" s="50">
        <v>3</v>
      </c>
      <c r="K11" s="7" t="s">
        <v>5</v>
      </c>
      <c r="L11" s="8"/>
      <c r="M11" s="8"/>
      <c r="N11" s="8"/>
      <c r="O11" s="51">
        <f t="shared" si="1"/>
        <v>0</v>
      </c>
      <c r="P11" s="47"/>
    </row>
    <row r="12" spans="2:16" ht="12">
      <c r="B12" s="50">
        <v>4</v>
      </c>
      <c r="C12" s="7" t="s">
        <v>6</v>
      </c>
      <c r="D12" s="8"/>
      <c r="E12" s="8"/>
      <c r="F12" s="8"/>
      <c r="G12" s="51">
        <f t="shared" si="0"/>
        <v>0</v>
      </c>
      <c r="H12" s="47"/>
      <c r="I12" s="47"/>
      <c r="J12" s="50">
        <v>4</v>
      </c>
      <c r="K12" s="7" t="s">
        <v>6</v>
      </c>
      <c r="L12" s="8"/>
      <c r="M12" s="8"/>
      <c r="N12" s="8"/>
      <c r="O12" s="51">
        <f t="shared" si="1"/>
        <v>0</v>
      </c>
      <c r="P12" s="47"/>
    </row>
    <row r="13" spans="2:16" ht="12">
      <c r="B13" s="52">
        <v>5</v>
      </c>
      <c r="C13" s="7" t="s">
        <v>7</v>
      </c>
      <c r="D13" s="8"/>
      <c r="E13" s="8"/>
      <c r="F13" s="8"/>
      <c r="G13" s="51">
        <f t="shared" si="0"/>
        <v>0</v>
      </c>
      <c r="H13" s="47"/>
      <c r="I13" s="47"/>
      <c r="J13" s="52">
        <v>5</v>
      </c>
      <c r="K13" s="7" t="s">
        <v>7</v>
      </c>
      <c r="L13" s="8"/>
      <c r="M13" s="8"/>
      <c r="N13" s="8"/>
      <c r="O13" s="51">
        <f t="shared" si="1"/>
        <v>0</v>
      </c>
      <c r="P13" s="47"/>
    </row>
    <row r="14" spans="2:16" ht="12">
      <c r="B14" s="50">
        <v>6</v>
      </c>
      <c r="C14" s="7" t="s">
        <v>8</v>
      </c>
      <c r="D14" s="8"/>
      <c r="E14" s="8"/>
      <c r="F14" s="8"/>
      <c r="G14" s="51">
        <f t="shared" si="0"/>
        <v>0</v>
      </c>
      <c r="H14" s="47"/>
      <c r="I14" s="47"/>
      <c r="J14" s="50">
        <v>6</v>
      </c>
      <c r="K14" s="7" t="s">
        <v>8</v>
      </c>
      <c r="L14" s="8"/>
      <c r="M14" s="8"/>
      <c r="N14" s="8"/>
      <c r="O14" s="51">
        <f t="shared" si="1"/>
        <v>0</v>
      </c>
      <c r="P14" s="47"/>
    </row>
    <row r="15" spans="2:16" ht="12.75" thickBot="1">
      <c r="B15" s="53">
        <v>7</v>
      </c>
      <c r="C15" s="9" t="s">
        <v>9</v>
      </c>
      <c r="D15" s="10"/>
      <c r="E15" s="10"/>
      <c r="F15" s="10"/>
      <c r="G15" s="54">
        <f t="shared" si="0"/>
        <v>0</v>
      </c>
      <c r="H15" s="47"/>
      <c r="I15" s="47"/>
      <c r="J15" s="53">
        <v>7</v>
      </c>
      <c r="K15" s="9" t="s">
        <v>9</v>
      </c>
      <c r="L15" s="10"/>
      <c r="M15" s="10"/>
      <c r="N15" s="10"/>
      <c r="O15" s="54">
        <f t="shared" si="1"/>
        <v>0</v>
      </c>
      <c r="P15" s="47"/>
    </row>
    <row r="16" spans="2:16" ht="13.5" thickBot="1" thickTop="1">
      <c r="B16" s="55">
        <v>8</v>
      </c>
      <c r="C16" s="11" t="s">
        <v>10</v>
      </c>
      <c r="D16" s="12"/>
      <c r="E16" s="12"/>
      <c r="F16" s="12"/>
      <c r="G16" s="56">
        <f t="shared" si="0"/>
        <v>0</v>
      </c>
      <c r="H16" s="47"/>
      <c r="I16" s="47"/>
      <c r="J16" s="55">
        <v>8</v>
      </c>
      <c r="K16" s="11" t="s">
        <v>10</v>
      </c>
      <c r="L16" s="12"/>
      <c r="M16" s="12"/>
      <c r="N16" s="12"/>
      <c r="O16" s="56">
        <f t="shared" si="1"/>
        <v>0</v>
      </c>
      <c r="P16" s="47"/>
    </row>
    <row r="17" spans="2:16" ht="12">
      <c r="B17" s="57"/>
      <c r="H17" s="47"/>
      <c r="I17" s="47"/>
      <c r="J17" s="57"/>
      <c r="K17" s="40"/>
      <c r="L17" s="40"/>
      <c r="P17" s="47"/>
    </row>
    <row r="18" spans="2:16" ht="12.75" thickBot="1">
      <c r="B18" s="57"/>
      <c r="H18" s="47"/>
      <c r="I18" s="47"/>
      <c r="J18" s="57"/>
      <c r="K18" s="40"/>
      <c r="L18" s="40"/>
      <c r="P18" s="47"/>
    </row>
    <row r="19" spans="2:16" ht="13.5" thickBot="1">
      <c r="B19" s="47"/>
      <c r="C19" s="41"/>
      <c r="D19" s="1" t="s">
        <v>20</v>
      </c>
      <c r="E19" s="2" t="s">
        <v>21</v>
      </c>
      <c r="F19" s="3" t="s">
        <v>22</v>
      </c>
      <c r="G19" s="4" t="s">
        <v>0</v>
      </c>
      <c r="H19" s="47"/>
      <c r="I19" s="47"/>
      <c r="J19" s="47"/>
      <c r="K19" s="41"/>
      <c r="L19" s="1" t="s">
        <v>20</v>
      </c>
      <c r="M19" s="2" t="s">
        <v>21</v>
      </c>
      <c r="N19" s="3" t="s">
        <v>22</v>
      </c>
      <c r="O19" s="4" t="s">
        <v>0</v>
      </c>
      <c r="P19" s="47"/>
    </row>
    <row r="20" spans="2:16" ht="25.5" thickBot="1">
      <c r="B20" s="42"/>
      <c r="C20" s="58" t="s">
        <v>11</v>
      </c>
      <c r="D20" s="59" t="s">
        <v>2</v>
      </c>
      <c r="E20" s="59" t="s">
        <v>2</v>
      </c>
      <c r="F20" s="59" t="s">
        <v>2</v>
      </c>
      <c r="G20" s="60" t="s">
        <v>70</v>
      </c>
      <c r="H20" s="47"/>
      <c r="I20" s="47"/>
      <c r="J20" s="42"/>
      <c r="K20" s="58" t="s">
        <v>11</v>
      </c>
      <c r="L20" s="59" t="s">
        <v>2</v>
      </c>
      <c r="M20" s="59" t="s">
        <v>2</v>
      </c>
      <c r="N20" s="59" t="s">
        <v>2</v>
      </c>
      <c r="O20" s="60" t="s">
        <v>71</v>
      </c>
      <c r="P20" s="47"/>
    </row>
    <row r="21" spans="2:16" ht="12">
      <c r="B21" s="61">
        <v>9</v>
      </c>
      <c r="C21" s="30" t="s">
        <v>12</v>
      </c>
      <c r="D21" s="31"/>
      <c r="E21" s="31"/>
      <c r="F21" s="32"/>
      <c r="G21" s="62">
        <f>SUM(D21:F21)</f>
        <v>0</v>
      </c>
      <c r="H21" s="47"/>
      <c r="I21" s="47"/>
      <c r="J21" s="61">
        <v>9</v>
      </c>
      <c r="K21" s="30" t="s">
        <v>12</v>
      </c>
      <c r="L21" s="31"/>
      <c r="M21" s="31"/>
      <c r="N21" s="32"/>
      <c r="O21" s="62">
        <f>SUM(L21:N21)</f>
        <v>0</v>
      </c>
      <c r="P21" s="47"/>
    </row>
    <row r="22" spans="2:16" ht="12">
      <c r="B22" s="50">
        <v>10</v>
      </c>
      <c r="C22" s="7" t="s">
        <v>13</v>
      </c>
      <c r="D22" s="13"/>
      <c r="E22" s="13"/>
      <c r="F22" s="8"/>
      <c r="G22" s="51">
        <f>SUM(D22:F22)</f>
        <v>0</v>
      </c>
      <c r="H22" s="47"/>
      <c r="I22" s="47"/>
      <c r="J22" s="50">
        <v>10</v>
      </c>
      <c r="K22" s="7" t="s">
        <v>13</v>
      </c>
      <c r="L22" s="13"/>
      <c r="M22" s="13"/>
      <c r="N22" s="8"/>
      <c r="O22" s="51">
        <f>SUM(L22:N22)</f>
        <v>0</v>
      </c>
      <c r="P22" s="47"/>
    </row>
    <row r="23" spans="2:16" ht="12.75" thickBot="1">
      <c r="B23" s="53">
        <v>11</v>
      </c>
      <c r="C23" s="9" t="s">
        <v>14</v>
      </c>
      <c r="D23" s="14"/>
      <c r="E23" s="10"/>
      <c r="F23" s="10"/>
      <c r="G23" s="54">
        <f>SUM(D23:F23)</f>
        <v>0</v>
      </c>
      <c r="H23" s="47"/>
      <c r="I23" s="47"/>
      <c r="J23" s="53">
        <v>11</v>
      </c>
      <c r="K23" s="9" t="s">
        <v>14</v>
      </c>
      <c r="L23" s="14"/>
      <c r="M23" s="10"/>
      <c r="N23" s="10"/>
      <c r="O23" s="54">
        <f>SUM(L23:N23)</f>
        <v>0</v>
      </c>
      <c r="P23" s="47"/>
    </row>
    <row r="24" spans="2:16" ht="13.5" thickBot="1" thickTop="1">
      <c r="B24" s="55">
        <v>12</v>
      </c>
      <c r="C24" s="11" t="s">
        <v>10</v>
      </c>
      <c r="D24" s="15"/>
      <c r="E24" s="15"/>
      <c r="F24" s="16"/>
      <c r="G24" s="56">
        <f>SUM(D24:F24)</f>
        <v>0</v>
      </c>
      <c r="H24" s="47"/>
      <c r="I24" s="47"/>
      <c r="J24" s="55">
        <v>12</v>
      </c>
      <c r="K24" s="11" t="s">
        <v>10</v>
      </c>
      <c r="L24" s="15"/>
      <c r="M24" s="15"/>
      <c r="N24" s="16"/>
      <c r="O24" s="56">
        <f>SUM(L24:N24)</f>
        <v>0</v>
      </c>
      <c r="P24" s="47"/>
    </row>
    <row r="25" spans="3:16" ht="12.75" thickBot="1">
      <c r="C25" s="17"/>
      <c r="D25" s="17"/>
      <c r="E25" s="17"/>
      <c r="F25" s="63"/>
      <c r="G25" s="63"/>
      <c r="H25" s="47"/>
      <c r="I25" s="47"/>
      <c r="K25" s="17"/>
      <c r="L25" s="17"/>
      <c r="M25" s="17"/>
      <c r="N25" s="63"/>
      <c r="O25" s="63"/>
      <c r="P25" s="47"/>
    </row>
    <row r="26" spans="2:16" ht="25.5" thickBot="1">
      <c r="B26" s="64">
        <v>13</v>
      </c>
      <c r="C26" s="18" t="s">
        <v>15</v>
      </c>
      <c r="D26" s="65">
        <f>SUM(D9+D10+D11+D12+D13+D14+D15+D21+D22+D23)</f>
        <v>0</v>
      </c>
      <c r="E26" s="65">
        <f>SUM(E9+E10+E11+E12+E13+E14+E15+E21+E22+E23)</f>
        <v>0</v>
      </c>
      <c r="F26" s="66">
        <f>SUM(F9+F10+F11+F12+F13+F14+F15+F21+F22+F23)</f>
        <v>0</v>
      </c>
      <c r="G26" s="67"/>
      <c r="H26" s="47"/>
      <c r="I26" s="47"/>
      <c r="J26" s="64">
        <v>13</v>
      </c>
      <c r="K26" s="18" t="s">
        <v>15</v>
      </c>
      <c r="L26" s="65">
        <f>SUM(L9+L10+L11+L12+L13+L14+L15+L21+L22+L23)</f>
        <v>0</v>
      </c>
      <c r="M26" s="65">
        <f>SUM(M9+M10+M11+M12+M13+M14+M15+M21+M22+M23)</f>
        <v>0</v>
      </c>
      <c r="N26" s="66">
        <f>SUM(N9+N10+N11+N12+N13+N14+N15+N21+N22+N23)</f>
        <v>0</v>
      </c>
      <c r="O26" s="67"/>
      <c r="P26" s="47"/>
    </row>
    <row r="27" spans="2:16" ht="39" thickBot="1">
      <c r="B27" s="68">
        <v>14</v>
      </c>
      <c r="C27" s="19" t="s">
        <v>16</v>
      </c>
      <c r="D27" s="69">
        <f>SUM(D16+D24)</f>
        <v>0</v>
      </c>
      <c r="E27" s="69">
        <f>SUM(E16+E24)</f>
        <v>0</v>
      </c>
      <c r="F27" s="69">
        <f>SUM(F16+F24)</f>
        <v>0</v>
      </c>
      <c r="G27" s="70"/>
      <c r="H27" s="47"/>
      <c r="I27" s="47"/>
      <c r="J27" s="68">
        <v>14</v>
      </c>
      <c r="K27" s="19" t="s">
        <v>16</v>
      </c>
      <c r="L27" s="69">
        <f>SUM(L16+L24)</f>
        <v>0</v>
      </c>
      <c r="M27" s="69">
        <f>SUM(M16+M24)</f>
        <v>0</v>
      </c>
      <c r="N27" s="69">
        <f>SUM(N16+N24)</f>
        <v>0</v>
      </c>
      <c r="O27" s="70"/>
      <c r="P27" s="47"/>
    </row>
    <row r="28" spans="3:16" ht="12.75" thickBot="1">
      <c r="C28" s="63"/>
      <c r="D28" s="63"/>
      <c r="E28" s="63"/>
      <c r="F28" s="71"/>
      <c r="G28" s="17"/>
      <c r="H28" s="47"/>
      <c r="I28" s="47"/>
      <c r="M28" s="63"/>
      <c r="N28" s="71"/>
      <c r="O28" s="17"/>
      <c r="P28" s="47"/>
    </row>
    <row r="29" spans="2:16" ht="12.75" thickBot="1">
      <c r="B29" s="64">
        <v>15</v>
      </c>
      <c r="C29" s="20" t="s">
        <v>17</v>
      </c>
      <c r="D29" s="21">
        <f>SUM(D26:F26)</f>
        <v>0</v>
      </c>
      <c r="E29" s="63"/>
      <c r="F29" s="47"/>
      <c r="G29" s="47"/>
      <c r="H29" s="47"/>
      <c r="I29" s="47"/>
      <c r="J29" s="64">
        <v>15</v>
      </c>
      <c r="K29" s="20" t="s">
        <v>17</v>
      </c>
      <c r="L29" s="21">
        <f>SUM(L26:N26)</f>
        <v>0</v>
      </c>
      <c r="M29" s="63"/>
      <c r="N29" s="47"/>
      <c r="O29" s="47"/>
      <c r="P29" s="47"/>
    </row>
    <row r="30" spans="2:16" ht="25.5" thickBot="1">
      <c r="B30" s="72">
        <v>16</v>
      </c>
      <c r="C30" s="20" t="s">
        <v>18</v>
      </c>
      <c r="D30" s="22">
        <f>SUM(D27:F27)</f>
        <v>0</v>
      </c>
      <c r="E30" s="63"/>
      <c r="F30" s="47"/>
      <c r="G30" s="47"/>
      <c r="H30" s="47"/>
      <c r="I30" s="47"/>
      <c r="J30" s="72">
        <v>16</v>
      </c>
      <c r="K30" s="20" t="s">
        <v>18</v>
      </c>
      <c r="L30" s="22">
        <f>SUM(L27:N27)</f>
        <v>0</v>
      </c>
      <c r="M30" s="63"/>
      <c r="N30" s="47"/>
      <c r="O30" s="47"/>
      <c r="P30" s="47"/>
    </row>
    <row r="31" spans="2:16" ht="12.75" thickBot="1">
      <c r="B31" s="68">
        <v>17</v>
      </c>
      <c r="C31" s="28" t="s">
        <v>19</v>
      </c>
      <c r="D31" s="29"/>
      <c r="E31" s="63"/>
      <c r="F31" s="47"/>
      <c r="G31" s="47"/>
      <c r="H31" s="47"/>
      <c r="I31" s="47"/>
      <c r="J31" s="68">
        <v>17</v>
      </c>
      <c r="K31" s="28" t="s">
        <v>19</v>
      </c>
      <c r="L31" s="29"/>
      <c r="M31" s="63"/>
      <c r="N31" s="47"/>
      <c r="O31" s="47"/>
      <c r="P31" s="47"/>
    </row>
    <row r="32" spans="3:16" ht="12">
      <c r="C32" s="23"/>
      <c r="D32" s="24"/>
      <c r="E32" s="63"/>
      <c r="F32" s="23"/>
      <c r="G32" s="23"/>
      <c r="H32" s="47"/>
      <c r="I32" s="47"/>
      <c r="K32" s="40"/>
      <c r="L32" s="40"/>
      <c r="P32" s="47"/>
    </row>
    <row r="33" spans="3:16" ht="12.75" thickBot="1">
      <c r="C33" s="23"/>
      <c r="D33" s="24"/>
      <c r="E33" s="63"/>
      <c r="F33" s="23"/>
      <c r="G33" s="23"/>
      <c r="H33" s="47"/>
      <c r="I33" s="47"/>
      <c r="J33" s="47"/>
      <c r="K33" s="47"/>
      <c r="L33" s="47"/>
      <c r="M33" s="47"/>
      <c r="N33" s="47"/>
      <c r="O33" s="47"/>
      <c r="P33" s="47"/>
    </row>
    <row r="34" spans="2:14" ht="12.75">
      <c r="B34" s="181" t="s">
        <v>68</v>
      </c>
      <c r="C34" s="182"/>
      <c r="D34" s="182"/>
      <c r="E34" s="182"/>
      <c r="F34" s="183"/>
      <c r="H34" s="40"/>
      <c r="I34" s="40"/>
      <c r="J34" s="181" t="s">
        <v>68</v>
      </c>
      <c r="K34" s="182"/>
      <c r="L34" s="182"/>
      <c r="M34" s="182"/>
      <c r="N34" s="183"/>
    </row>
    <row r="35" spans="2:14" ht="12">
      <c r="B35" s="184"/>
      <c r="C35" s="185"/>
      <c r="D35" s="185"/>
      <c r="E35" s="185"/>
      <c r="F35" s="186"/>
      <c r="J35" s="184"/>
      <c r="K35" s="185"/>
      <c r="L35" s="185"/>
      <c r="M35" s="185"/>
      <c r="N35" s="186"/>
    </row>
    <row r="36" spans="2:14" ht="12">
      <c r="B36" s="187"/>
      <c r="C36" s="185"/>
      <c r="D36" s="185"/>
      <c r="E36" s="185"/>
      <c r="F36" s="186"/>
      <c r="J36" s="187"/>
      <c r="K36" s="185"/>
      <c r="L36" s="185"/>
      <c r="M36" s="185"/>
      <c r="N36" s="186"/>
    </row>
    <row r="37" spans="2:14" ht="12.75" thickBot="1">
      <c r="B37" s="188"/>
      <c r="C37" s="189"/>
      <c r="D37" s="189"/>
      <c r="E37" s="189"/>
      <c r="F37" s="190"/>
      <c r="J37" s="188"/>
      <c r="K37" s="189"/>
      <c r="L37" s="189"/>
      <c r="M37" s="189"/>
      <c r="N37" s="190"/>
    </row>
    <row r="38" spans="2:14" ht="12.75" thickBot="1">
      <c r="B38" s="182"/>
      <c r="C38" s="191"/>
      <c r="D38" s="192"/>
      <c r="E38" s="192"/>
      <c r="F38" s="192"/>
      <c r="J38" s="182"/>
      <c r="K38" s="191"/>
      <c r="L38" s="192"/>
      <c r="M38" s="192"/>
      <c r="N38" s="192"/>
    </row>
    <row r="39" spans="2:14" ht="12">
      <c r="B39" s="193"/>
      <c r="C39" s="194"/>
      <c r="D39" s="195"/>
      <c r="E39" s="195"/>
      <c r="F39" s="196"/>
      <c r="J39" s="193"/>
      <c r="K39" s="194"/>
      <c r="L39" s="195"/>
      <c r="M39" s="195"/>
      <c r="N39" s="196"/>
    </row>
    <row r="40" spans="2:14" ht="12">
      <c r="B40" s="197" t="s">
        <v>168</v>
      </c>
      <c r="C40" s="198"/>
      <c r="D40" s="199"/>
      <c r="E40" s="198" t="s">
        <v>169</v>
      </c>
      <c r="F40" s="200"/>
      <c r="J40" s="197" t="s">
        <v>168</v>
      </c>
      <c r="K40" s="198"/>
      <c r="L40" s="199"/>
      <c r="M40" s="198" t="s">
        <v>169</v>
      </c>
      <c r="N40" s="200"/>
    </row>
    <row r="41" spans="2:14" ht="12.75" thickBot="1">
      <c r="B41" s="201"/>
      <c r="C41" s="202"/>
      <c r="D41" s="202"/>
      <c r="E41" s="202"/>
      <c r="F41" s="203"/>
      <c r="J41" s="201"/>
      <c r="K41" s="202"/>
      <c r="L41" s="202"/>
      <c r="M41" s="202"/>
      <c r="N41" s="20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="70" zoomScaleNormal="70" zoomScalePageLayoutView="0" workbookViewId="0" topLeftCell="A1">
      <selection activeCell="E42" sqref="E42:F44"/>
    </sheetView>
  </sheetViews>
  <sheetFormatPr defaultColWidth="9.140625" defaultRowHeight="12.75"/>
  <cols>
    <col min="1" max="1" width="4.140625" style="40" customWidth="1"/>
    <col min="2" max="2" width="7.140625" style="40" customWidth="1"/>
    <col min="3" max="3" width="79.00390625" style="40" customWidth="1"/>
    <col min="4" max="4" width="6.57421875" style="40" customWidth="1"/>
    <col min="5" max="5" width="23.8515625" style="63" customWidth="1"/>
    <col min="6" max="6" width="23.7109375" style="40" customWidth="1"/>
    <col min="7" max="16384" width="9.140625" style="40" customWidth="1"/>
  </cols>
  <sheetData>
    <row r="1" spans="2:6" ht="12.75">
      <c r="B1" s="90"/>
      <c r="C1" s="90"/>
      <c r="D1" s="90"/>
      <c r="E1" s="39"/>
      <c r="F1" s="39"/>
    </row>
    <row r="2" spans="2:6" s="34" customFormat="1" ht="18">
      <c r="B2" s="27" t="s">
        <v>160</v>
      </c>
      <c r="C2" s="25"/>
      <c r="D2" s="25"/>
      <c r="E2" s="26"/>
      <c r="F2" s="35"/>
    </row>
    <row r="3" spans="2:6" s="34" customFormat="1" ht="9.75" customHeight="1">
      <c r="B3" s="27"/>
      <c r="C3" s="25"/>
      <c r="D3" s="25"/>
      <c r="E3" s="26"/>
      <c r="F3" s="35"/>
    </row>
    <row r="4" spans="2:6" s="34" customFormat="1" ht="18">
      <c r="B4" s="27" t="s">
        <v>37</v>
      </c>
      <c r="C4" s="25"/>
      <c r="D4" s="25"/>
      <c r="E4" s="26"/>
      <c r="F4" s="35"/>
    </row>
    <row r="5" spans="2:6" ht="15">
      <c r="B5" s="37"/>
      <c r="C5" s="38"/>
      <c r="D5" s="38"/>
      <c r="E5" s="26"/>
      <c r="F5" s="35"/>
    </row>
    <row r="6" ht="12">
      <c r="F6" s="39"/>
    </row>
    <row r="7" spans="2:6" ht="30.75">
      <c r="B7" s="204" t="s">
        <v>56</v>
      </c>
      <c r="C7" s="205"/>
      <c r="E7" s="86" t="s">
        <v>172</v>
      </c>
      <c r="F7" s="86" t="s">
        <v>173</v>
      </c>
    </row>
    <row r="9" spans="2:3" ht="15">
      <c r="B9" s="179" t="s">
        <v>161</v>
      </c>
      <c r="C9" s="180"/>
    </row>
    <row r="11" spans="2:4" s="73" customFormat="1" ht="18" customHeight="1">
      <c r="B11" s="83"/>
      <c r="C11" s="84" t="s">
        <v>55</v>
      </c>
      <c r="D11" s="40"/>
    </row>
    <row r="12" spans="2:6" ht="12">
      <c r="B12" s="82">
        <v>1</v>
      </c>
      <c r="C12" s="75" t="s">
        <v>51</v>
      </c>
      <c r="D12" s="82" t="s">
        <v>23</v>
      </c>
      <c r="E12" s="87">
        <v>1955</v>
      </c>
      <c r="F12" s="87">
        <v>1955</v>
      </c>
    </row>
    <row r="13" spans="2:6" ht="12">
      <c r="B13" s="82">
        <v>2</v>
      </c>
      <c r="C13" s="75" t="s">
        <v>52</v>
      </c>
      <c r="D13" s="82" t="s">
        <v>23</v>
      </c>
      <c r="E13" s="87">
        <v>620</v>
      </c>
      <c r="F13" s="87">
        <v>618</v>
      </c>
    </row>
    <row r="14" spans="2:6" ht="12">
      <c r="B14" s="82">
        <v>3</v>
      </c>
      <c r="C14" s="75" t="s">
        <v>53</v>
      </c>
      <c r="D14" s="82" t="s">
        <v>23</v>
      </c>
      <c r="E14" s="88">
        <v>56</v>
      </c>
      <c r="F14" s="88">
        <v>47</v>
      </c>
    </row>
    <row r="15" spans="2:6" ht="12">
      <c r="B15" s="82">
        <v>4</v>
      </c>
      <c r="C15" s="75" t="s">
        <v>54</v>
      </c>
      <c r="D15" s="82" t="s">
        <v>30</v>
      </c>
      <c r="E15" s="89">
        <f>+(E12-E14)/E12</f>
        <v>0.9713554987212276</v>
      </c>
      <c r="F15" s="89">
        <f>+(F12-F14)/F12</f>
        <v>0.9759590792838875</v>
      </c>
    </row>
    <row r="16" spans="1:6" ht="12">
      <c r="A16" s="39"/>
      <c r="B16" s="39"/>
      <c r="C16" s="39"/>
      <c r="D16" s="39"/>
      <c r="E16" s="39"/>
      <c r="F16" s="39"/>
    </row>
    <row r="17" spans="2:3" s="73" customFormat="1" ht="15">
      <c r="B17" s="83"/>
      <c r="C17" s="84" t="s">
        <v>24</v>
      </c>
    </row>
    <row r="18" spans="2:6" ht="12">
      <c r="B18" s="82">
        <v>5</v>
      </c>
      <c r="C18" s="75" t="s">
        <v>51</v>
      </c>
      <c r="D18" s="82" t="s">
        <v>23</v>
      </c>
      <c r="E18" s="87">
        <v>1955</v>
      </c>
      <c r="F18" s="87">
        <v>1955</v>
      </c>
    </row>
    <row r="19" spans="2:6" ht="12">
      <c r="B19" s="82">
        <v>6</v>
      </c>
      <c r="C19" s="75" t="s">
        <v>52</v>
      </c>
      <c r="D19" s="82" t="s">
        <v>23</v>
      </c>
      <c r="E19" s="87">
        <v>601</v>
      </c>
      <c r="F19" s="87">
        <v>599</v>
      </c>
    </row>
    <row r="20" spans="2:6" ht="12">
      <c r="B20" s="82">
        <v>7</v>
      </c>
      <c r="C20" s="75" t="s">
        <v>53</v>
      </c>
      <c r="D20" s="82" t="s">
        <v>23</v>
      </c>
      <c r="E20" s="88">
        <v>27</v>
      </c>
      <c r="F20" s="88">
        <v>24</v>
      </c>
    </row>
    <row r="21" spans="2:6" ht="12">
      <c r="B21" s="82">
        <v>8</v>
      </c>
      <c r="C21" s="75" t="s">
        <v>54</v>
      </c>
      <c r="D21" s="82" t="s">
        <v>30</v>
      </c>
      <c r="E21" s="89">
        <f>+(E18-E20)/E18</f>
        <v>0.9861892583120204</v>
      </c>
      <c r="F21" s="89">
        <f>+(F18-F20)/F18</f>
        <v>0.9877237851662404</v>
      </c>
    </row>
    <row r="22" spans="1:6" ht="12">
      <c r="A22" s="39"/>
      <c r="B22" s="39"/>
      <c r="C22" s="39"/>
      <c r="D22" s="39"/>
      <c r="E22" s="39"/>
      <c r="F22" s="39"/>
    </row>
    <row r="23" spans="2:3" s="73" customFormat="1" ht="15">
      <c r="B23" s="83"/>
      <c r="C23" s="84" t="s">
        <v>25</v>
      </c>
    </row>
    <row r="24" spans="2:6" ht="12">
      <c r="B24" s="82">
        <v>9</v>
      </c>
      <c r="C24" s="75" t="s">
        <v>51</v>
      </c>
      <c r="D24" s="82" t="s">
        <v>23</v>
      </c>
      <c r="E24" s="87">
        <v>1955</v>
      </c>
      <c r="F24" s="87">
        <v>1955</v>
      </c>
    </row>
    <row r="25" spans="2:6" ht="12">
      <c r="B25" s="82">
        <v>10</v>
      </c>
      <c r="C25" s="75" t="s">
        <v>52</v>
      </c>
      <c r="D25" s="82" t="s">
        <v>23</v>
      </c>
      <c r="E25" s="87">
        <v>601</v>
      </c>
      <c r="F25" s="87">
        <v>599</v>
      </c>
    </row>
    <row r="26" spans="2:6" ht="12">
      <c r="B26" s="82">
        <v>11</v>
      </c>
      <c r="C26" s="75" t="s">
        <v>53</v>
      </c>
      <c r="D26" s="82" t="s">
        <v>23</v>
      </c>
      <c r="E26" s="88">
        <v>38</v>
      </c>
      <c r="F26" s="88">
        <v>31</v>
      </c>
    </row>
    <row r="27" spans="2:6" ht="12">
      <c r="B27" s="82">
        <v>12</v>
      </c>
      <c r="C27" s="75" t="s">
        <v>54</v>
      </c>
      <c r="D27" s="82" t="s">
        <v>30</v>
      </c>
      <c r="E27" s="89">
        <f>+(E24-E26)/E24</f>
        <v>0.9805626598465473</v>
      </c>
      <c r="F27" s="89">
        <f>+(F24-F26)/F24</f>
        <v>0.9841432225063939</v>
      </c>
    </row>
    <row r="28" spans="1:6" ht="12">
      <c r="A28" s="39"/>
      <c r="B28" s="39"/>
      <c r="C28" s="39"/>
      <c r="D28" s="39"/>
      <c r="E28" s="39"/>
      <c r="F28" s="39"/>
    </row>
    <row r="29" spans="2:5" ht="18" customHeight="1">
      <c r="B29" s="85"/>
      <c r="C29" s="84" t="s">
        <v>26</v>
      </c>
      <c r="D29" s="39"/>
      <c r="E29" s="40"/>
    </row>
    <row r="30" spans="2:6" ht="12">
      <c r="B30" s="82">
        <v>13</v>
      </c>
      <c r="C30" s="75" t="s">
        <v>51</v>
      </c>
      <c r="D30" s="82" t="s">
        <v>23</v>
      </c>
      <c r="E30" s="87">
        <v>1955</v>
      </c>
      <c r="F30" s="87">
        <v>1955</v>
      </c>
    </row>
    <row r="31" spans="2:6" ht="12">
      <c r="B31" s="82">
        <v>14</v>
      </c>
      <c r="C31" s="75" t="s">
        <v>52</v>
      </c>
      <c r="D31" s="82" t="s">
        <v>23</v>
      </c>
      <c r="E31" s="87">
        <v>19</v>
      </c>
      <c r="F31" s="87">
        <v>19</v>
      </c>
    </row>
    <row r="32" spans="2:6" ht="12">
      <c r="B32" s="82">
        <v>15</v>
      </c>
      <c r="C32" s="75" t="s">
        <v>53</v>
      </c>
      <c r="D32" s="82" t="s">
        <v>23</v>
      </c>
      <c r="E32" s="88">
        <v>0</v>
      </c>
      <c r="F32" s="88">
        <v>0</v>
      </c>
    </row>
    <row r="33" spans="2:6" ht="12">
      <c r="B33" s="82">
        <v>16</v>
      </c>
      <c r="C33" s="75" t="s">
        <v>54</v>
      </c>
      <c r="D33" s="82" t="s">
        <v>30</v>
      </c>
      <c r="E33" s="89">
        <f>+(E30-E32)/E30</f>
        <v>1</v>
      </c>
      <c r="F33" s="89">
        <f>+(F30-F32)/F30</f>
        <v>1</v>
      </c>
    </row>
    <row r="34" spans="1:6" ht="12">
      <c r="A34" s="39"/>
      <c r="B34" s="39"/>
      <c r="C34" s="39"/>
      <c r="D34" s="39"/>
      <c r="E34" s="39"/>
      <c r="F34" s="39"/>
    </row>
    <row r="35" spans="2:3" s="73" customFormat="1" ht="15">
      <c r="B35" s="83"/>
      <c r="C35" s="84" t="s">
        <v>27</v>
      </c>
    </row>
    <row r="36" spans="2:6" ht="12">
      <c r="B36" s="82">
        <v>17</v>
      </c>
      <c r="C36" s="75" t="s">
        <v>51</v>
      </c>
      <c r="D36" s="82" t="s">
        <v>23</v>
      </c>
      <c r="E36" s="87">
        <v>1955</v>
      </c>
      <c r="F36" s="87">
        <v>1955</v>
      </c>
    </row>
    <row r="37" spans="2:6" ht="12">
      <c r="B37" s="82">
        <v>18</v>
      </c>
      <c r="C37" s="75" t="s">
        <v>52</v>
      </c>
      <c r="D37" s="82" t="s">
        <v>23</v>
      </c>
      <c r="E37" s="87">
        <v>0</v>
      </c>
      <c r="F37" s="87">
        <v>0</v>
      </c>
    </row>
    <row r="38" spans="2:6" ht="12">
      <c r="B38" s="82">
        <v>19</v>
      </c>
      <c r="C38" s="75" t="s">
        <v>53</v>
      </c>
      <c r="D38" s="82" t="s">
        <v>23</v>
      </c>
      <c r="E38" s="88">
        <v>0</v>
      </c>
      <c r="F38" s="88">
        <v>0</v>
      </c>
    </row>
    <row r="39" spans="2:6" ht="12">
      <c r="B39" s="82">
        <v>20</v>
      </c>
      <c r="C39" s="75" t="s">
        <v>54</v>
      </c>
      <c r="D39" s="82" t="s">
        <v>30</v>
      </c>
      <c r="E39" s="89">
        <f>+(E36-E38)/E36</f>
        <v>1</v>
      </c>
      <c r="F39" s="89">
        <f>+(F36-F38)/F36</f>
        <v>1</v>
      </c>
    </row>
    <row r="40" spans="1:6" ht="12">
      <c r="A40" s="39"/>
      <c r="B40" s="39"/>
      <c r="C40" s="39"/>
      <c r="D40" s="39"/>
      <c r="E40" s="39"/>
      <c r="F40" s="39"/>
    </row>
    <row r="41" spans="1:6" ht="15">
      <c r="A41" s="39"/>
      <c r="B41" s="83"/>
      <c r="C41" s="84" t="s">
        <v>164</v>
      </c>
      <c r="D41" s="73"/>
      <c r="E41" s="73"/>
      <c r="F41" s="73"/>
    </row>
    <row r="42" spans="1:6" ht="12">
      <c r="A42" s="39"/>
      <c r="B42" s="82">
        <v>21</v>
      </c>
      <c r="C42" s="75" t="s">
        <v>58</v>
      </c>
      <c r="D42" s="82" t="s">
        <v>23</v>
      </c>
      <c r="E42" s="87"/>
      <c r="F42" s="87"/>
    </row>
    <row r="43" spans="1:6" ht="12">
      <c r="A43" s="39"/>
      <c r="B43" s="82">
        <v>22</v>
      </c>
      <c r="C43" s="75" t="s">
        <v>28</v>
      </c>
      <c r="D43" s="82" t="s">
        <v>23</v>
      </c>
      <c r="E43" s="87"/>
      <c r="F43" s="87"/>
    </row>
    <row r="44" spans="1:6" ht="12">
      <c r="A44" s="39"/>
      <c r="B44" s="82">
        <v>23</v>
      </c>
      <c r="C44" s="75" t="s">
        <v>38</v>
      </c>
      <c r="D44" s="82" t="s">
        <v>23</v>
      </c>
      <c r="E44" s="87"/>
      <c r="F44" s="87"/>
    </row>
    <row r="45" spans="1:6" ht="12">
      <c r="A45" s="39"/>
      <c r="B45" s="82">
        <v>24</v>
      </c>
      <c r="C45" s="75" t="s">
        <v>29</v>
      </c>
      <c r="D45" s="82" t="s">
        <v>30</v>
      </c>
      <c r="E45" s="89" t="e">
        <f>+E43/E44</f>
        <v>#DIV/0!</v>
      </c>
      <c r="F45" s="89" t="e">
        <f>+F43/F44</f>
        <v>#DIV/0!</v>
      </c>
    </row>
    <row r="46" spans="1:6" ht="12">
      <c r="A46" s="39"/>
      <c r="B46" s="39"/>
      <c r="C46" s="39"/>
      <c r="D46" s="39"/>
      <c r="E46" s="39"/>
      <c r="F46" s="39"/>
    </row>
    <row r="47" spans="1:6" ht="12">
      <c r="A47" s="39"/>
      <c r="B47" s="39"/>
      <c r="C47" s="39"/>
      <c r="D47" s="39"/>
      <c r="E47" s="39"/>
      <c r="F47" s="39"/>
    </row>
    <row r="48" spans="1:6" ht="15">
      <c r="A48" s="39"/>
      <c r="B48" s="206" t="s">
        <v>162</v>
      </c>
      <c r="C48" s="207"/>
      <c r="D48" s="39"/>
      <c r="E48" s="39"/>
      <c r="F48" s="39"/>
    </row>
    <row r="49" spans="1:6" ht="12">
      <c r="A49" s="39"/>
      <c r="B49" s="39"/>
      <c r="C49" s="39"/>
      <c r="D49" s="39"/>
      <c r="E49" s="39"/>
      <c r="F49" s="39"/>
    </row>
    <row r="50" spans="2:3" s="73" customFormat="1" ht="15">
      <c r="B50" s="83"/>
      <c r="C50" s="84" t="s">
        <v>166</v>
      </c>
    </row>
    <row r="51" spans="2:6" ht="12">
      <c r="B51" s="82">
        <v>25</v>
      </c>
      <c r="C51" s="75" t="s">
        <v>51</v>
      </c>
      <c r="D51" s="82" t="s">
        <v>23</v>
      </c>
      <c r="E51" s="87">
        <v>1955</v>
      </c>
      <c r="F51" s="87">
        <v>1955</v>
      </c>
    </row>
    <row r="52" spans="2:6" ht="12">
      <c r="B52" s="82">
        <v>26</v>
      </c>
      <c r="C52" s="75" t="s">
        <v>52</v>
      </c>
      <c r="D52" s="82" t="s">
        <v>23</v>
      </c>
      <c r="E52" s="87">
        <v>205</v>
      </c>
      <c r="F52" s="87">
        <v>205</v>
      </c>
    </row>
    <row r="53" spans="2:6" ht="12">
      <c r="B53" s="82">
        <v>27</v>
      </c>
      <c r="C53" s="75" t="s">
        <v>53</v>
      </c>
      <c r="D53" s="82" t="s">
        <v>23</v>
      </c>
      <c r="E53" s="88">
        <v>22</v>
      </c>
      <c r="F53" s="88">
        <v>19</v>
      </c>
    </row>
    <row r="54" spans="2:6" ht="12">
      <c r="B54" s="82">
        <v>28</v>
      </c>
      <c r="C54" s="75" t="s">
        <v>54</v>
      </c>
      <c r="D54" s="82" t="s">
        <v>30</v>
      </c>
      <c r="E54" s="89">
        <f>+(E51-E53)/E51</f>
        <v>0.9887468030690537</v>
      </c>
      <c r="F54" s="89">
        <f>+(F51-F53)/F51</f>
        <v>0.9902813299232737</v>
      </c>
    </row>
    <row r="55" spans="1:6" ht="12">
      <c r="A55" s="39"/>
      <c r="B55" s="39"/>
      <c r="C55" s="39"/>
      <c r="D55" s="39"/>
      <c r="E55" s="39"/>
      <c r="F55" s="39"/>
    </row>
    <row r="57" spans="2:3" ht="15">
      <c r="B57" s="206" t="s">
        <v>163</v>
      </c>
      <c r="C57" s="207"/>
    </row>
    <row r="58" spans="1:6" ht="12">
      <c r="A58" s="39"/>
      <c r="B58" s="39"/>
      <c r="C58" s="39"/>
      <c r="D58" s="39"/>
      <c r="E58" s="39"/>
      <c r="F58" s="39"/>
    </row>
    <row r="59" spans="1:6" ht="15">
      <c r="A59" s="39"/>
      <c r="B59" s="83"/>
      <c r="C59" s="84" t="s">
        <v>165</v>
      </c>
      <c r="D59" s="73"/>
      <c r="E59" s="73"/>
      <c r="F59" s="73"/>
    </row>
    <row r="60" spans="1:6" ht="12">
      <c r="A60" s="39"/>
      <c r="B60" s="82">
        <v>29</v>
      </c>
      <c r="C60" s="75" t="s">
        <v>59</v>
      </c>
      <c r="D60" s="82" t="s">
        <v>23</v>
      </c>
      <c r="E60" s="87">
        <v>37</v>
      </c>
      <c r="F60" s="87">
        <v>32</v>
      </c>
    </row>
    <row r="61" spans="1:6" ht="12">
      <c r="A61" s="39"/>
      <c r="B61" s="82">
        <v>30</v>
      </c>
      <c r="C61" s="75" t="s">
        <v>28</v>
      </c>
      <c r="D61" s="82" t="s">
        <v>23</v>
      </c>
      <c r="E61" s="87">
        <v>732053</v>
      </c>
      <c r="F61" s="87">
        <v>683075</v>
      </c>
    </row>
    <row r="62" spans="1:6" ht="12">
      <c r="A62" s="39"/>
      <c r="B62" s="82">
        <v>31</v>
      </c>
      <c r="C62" s="75" t="s">
        <v>38</v>
      </c>
      <c r="D62" s="82" t="s">
        <v>23</v>
      </c>
      <c r="E62" s="87">
        <v>7037002</v>
      </c>
      <c r="F62" s="87">
        <v>7037002</v>
      </c>
    </row>
    <row r="63" spans="1:6" ht="12">
      <c r="A63" s="39"/>
      <c r="B63" s="82">
        <v>32</v>
      </c>
      <c r="C63" s="75" t="s">
        <v>29</v>
      </c>
      <c r="D63" s="82" t="s">
        <v>30</v>
      </c>
      <c r="E63" s="89">
        <f>+E61/E62</f>
        <v>0.10402910216595078</v>
      </c>
      <c r="F63" s="89">
        <f>+F61/F62</f>
        <v>0.09706903593319996</v>
      </c>
    </row>
    <row r="64" spans="1:6" ht="12">
      <c r="A64" s="39"/>
      <c r="B64" s="39"/>
      <c r="C64" s="39"/>
      <c r="D64" s="39"/>
      <c r="E64" s="39"/>
      <c r="F64" s="39"/>
    </row>
    <row r="65" spans="1:6" ht="12">
      <c r="A65" s="39"/>
      <c r="B65" s="39"/>
      <c r="C65" s="39"/>
      <c r="D65" s="39"/>
      <c r="E65" s="39"/>
      <c r="F65" s="39"/>
    </row>
    <row r="66" spans="1:6" ht="12">
      <c r="A66" s="39"/>
      <c r="B66" s="39"/>
      <c r="C66" s="39"/>
      <c r="D66" s="39"/>
      <c r="E66" s="39"/>
      <c r="F66" s="39"/>
    </row>
    <row r="67" spans="1:6" ht="30.75">
      <c r="A67" s="39"/>
      <c r="B67" s="204" t="s">
        <v>57</v>
      </c>
      <c r="C67" s="205"/>
      <c r="E67" s="86" t="s">
        <v>172</v>
      </c>
      <c r="F67" s="86" t="s">
        <v>173</v>
      </c>
    </row>
    <row r="68" spans="1:6" ht="12">
      <c r="A68" s="39"/>
      <c r="B68" s="39"/>
      <c r="C68" s="39"/>
      <c r="D68" s="39"/>
      <c r="E68" s="39"/>
      <c r="F68" s="39"/>
    </row>
    <row r="69" spans="2:3" s="73" customFormat="1" ht="15">
      <c r="B69" s="83"/>
      <c r="C69" s="84" t="s">
        <v>60</v>
      </c>
    </row>
    <row r="70" spans="2:6" ht="12">
      <c r="B70" s="82">
        <v>33</v>
      </c>
      <c r="C70" s="75" t="s">
        <v>51</v>
      </c>
      <c r="D70" s="82" t="s">
        <v>23</v>
      </c>
      <c r="E70" s="87">
        <v>1955</v>
      </c>
      <c r="F70" s="87">
        <v>1955</v>
      </c>
    </row>
    <row r="71" spans="2:6" ht="12">
      <c r="B71" s="82">
        <v>34</v>
      </c>
      <c r="C71" s="75" t="s">
        <v>52</v>
      </c>
      <c r="D71" s="82" t="s">
        <v>23</v>
      </c>
      <c r="E71" s="87"/>
      <c r="F71" s="87"/>
    </row>
    <row r="72" spans="2:6" ht="12">
      <c r="B72" s="82">
        <v>35</v>
      </c>
      <c r="C72" s="75" t="s">
        <v>53</v>
      </c>
      <c r="D72" s="82" t="s">
        <v>23</v>
      </c>
      <c r="E72" s="88"/>
      <c r="F72" s="88"/>
    </row>
    <row r="73" spans="2:6" ht="12">
      <c r="B73" s="82">
        <v>36</v>
      </c>
      <c r="C73" s="75" t="s">
        <v>54</v>
      </c>
      <c r="D73" s="82" t="s">
        <v>30</v>
      </c>
      <c r="E73" s="89">
        <f>+(E70-E72)/E70</f>
        <v>1</v>
      </c>
      <c r="F73" s="89">
        <f>+(F70-F72)/F70</f>
        <v>1</v>
      </c>
    </row>
    <row r="74" spans="1:6" ht="12">
      <c r="A74" s="39"/>
      <c r="B74" s="39"/>
      <c r="C74" s="39"/>
      <c r="D74" s="39"/>
      <c r="E74" s="39"/>
      <c r="F74" s="39"/>
    </row>
    <row r="75" s="73" customFormat="1" ht="15.75" thickBot="1"/>
    <row r="76" spans="2:6" ht="12.75">
      <c r="B76" s="181" t="s">
        <v>68</v>
      </c>
      <c r="C76" s="182"/>
      <c r="D76" s="182"/>
      <c r="E76" s="182"/>
      <c r="F76" s="183"/>
    </row>
    <row r="77" spans="2:6" ht="12">
      <c r="B77" s="184"/>
      <c r="C77" s="185"/>
      <c r="D77" s="185"/>
      <c r="E77" s="185"/>
      <c r="F77" s="186"/>
    </row>
    <row r="78" spans="2:6" ht="12">
      <c r="B78" s="187"/>
      <c r="C78" s="185"/>
      <c r="D78" s="185"/>
      <c r="E78" s="185"/>
      <c r="F78" s="186"/>
    </row>
    <row r="79" spans="2:6" ht="12.75" thickBot="1">
      <c r="B79" s="188"/>
      <c r="C79" s="189"/>
      <c r="D79" s="189"/>
      <c r="E79" s="189"/>
      <c r="F79" s="190"/>
    </row>
    <row r="80" spans="1:6" ht="12.75" thickBot="1">
      <c r="A80" s="39"/>
      <c r="B80" s="182"/>
      <c r="C80" s="191"/>
      <c r="D80" s="192"/>
      <c r="E80" s="192"/>
      <c r="F80" s="192"/>
    </row>
    <row r="81" spans="2:6" ht="12">
      <c r="B81" s="193"/>
      <c r="C81" s="194"/>
      <c r="D81" s="195"/>
      <c r="E81" s="195"/>
      <c r="F81" s="196"/>
    </row>
    <row r="82" spans="2:6" ht="12">
      <c r="B82" s="197" t="s">
        <v>168</v>
      </c>
      <c r="C82" s="198"/>
      <c r="D82" s="199"/>
      <c r="E82" s="198" t="s">
        <v>169</v>
      </c>
      <c r="F82" s="200"/>
    </row>
    <row r="83" spans="2:6" ht="12.75" thickBot="1">
      <c r="B83" s="201"/>
      <c r="C83" s="202"/>
      <c r="D83" s="202"/>
      <c r="E83" s="202"/>
      <c r="F83" s="203"/>
    </row>
    <row r="84" ht="12">
      <c r="E84" s="40"/>
    </row>
    <row r="85" ht="12">
      <c r="C85" s="74"/>
    </row>
  </sheetData>
  <sheetProtection/>
  <mergeCells count="4">
    <mergeCell ref="B7:C7"/>
    <mergeCell ref="B67:C67"/>
    <mergeCell ref="B48:C48"/>
    <mergeCell ref="B57:C5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7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76" customWidth="1"/>
    <col min="2" max="2" width="20.8515625" style="76" bestFit="1" customWidth="1"/>
    <col min="3" max="3" width="21.140625" style="76" customWidth="1"/>
    <col min="4" max="4" width="28.140625" style="76" customWidth="1"/>
    <col min="5" max="5" width="34.8515625" style="76" bestFit="1" customWidth="1"/>
    <col min="6" max="7" width="9.140625" style="76" customWidth="1"/>
    <col min="8" max="8" width="17.8515625" style="76" customWidth="1"/>
    <col min="9" max="9" width="15.00390625" style="76" customWidth="1"/>
    <col min="10" max="10" width="16.421875" style="76" customWidth="1"/>
    <col min="11" max="11" width="12.7109375" style="76" customWidth="1"/>
    <col min="12" max="12" width="24.421875" style="76" customWidth="1"/>
    <col min="13" max="13" width="3.421875" style="76" customWidth="1"/>
    <col min="14" max="14" width="20.8515625" style="76" bestFit="1" customWidth="1"/>
    <col min="15" max="16" width="21.140625" style="76" customWidth="1"/>
    <col min="17" max="17" width="28.140625" style="76" customWidth="1"/>
    <col min="18" max="19" width="9.140625" style="76" customWidth="1"/>
    <col min="20" max="20" width="18.28125" style="76" customWidth="1"/>
    <col min="21" max="21" width="17.140625" style="76" customWidth="1"/>
    <col min="22" max="22" width="17.57421875" style="76" customWidth="1"/>
    <col min="23" max="23" width="16.28125" style="76" customWidth="1"/>
    <col min="24" max="24" width="32.421875" style="76" customWidth="1"/>
    <col min="25" max="16384" width="9.140625" style="76" customWidth="1"/>
  </cols>
  <sheetData>
    <row r="1" ht="12.75"/>
    <row r="2" spans="2:14" s="34" customFormat="1" ht="18">
      <c r="B2" s="27" t="s">
        <v>160</v>
      </c>
      <c r="C2" s="25"/>
      <c r="D2" s="25"/>
      <c r="E2" s="26"/>
      <c r="F2" s="35"/>
      <c r="N2" s="27" t="s">
        <v>160</v>
      </c>
    </row>
    <row r="3" spans="2:14" s="34" customFormat="1" ht="9.75" customHeight="1">
      <c r="B3" s="27"/>
      <c r="C3" s="25"/>
      <c r="D3" s="25"/>
      <c r="E3" s="26"/>
      <c r="F3" s="35"/>
      <c r="N3" s="27"/>
    </row>
    <row r="4" spans="2:14" s="34" customFormat="1" ht="18">
      <c r="B4" s="27" t="s">
        <v>174</v>
      </c>
      <c r="C4" s="25"/>
      <c r="D4" s="25"/>
      <c r="E4" s="26"/>
      <c r="F4" s="35"/>
      <c r="N4" s="27" t="s">
        <v>176</v>
      </c>
    </row>
    <row r="5" ht="12.75"/>
    <row r="6" spans="2:14" ht="15.75">
      <c r="B6" s="178" t="s">
        <v>34</v>
      </c>
      <c r="N6" s="178" t="s">
        <v>34</v>
      </c>
    </row>
    <row r="7" ht="12.75"/>
    <row r="8" ht="13.5" thickBot="1"/>
    <row r="9" spans="2:24" ht="13.5" thickBot="1">
      <c r="B9" s="212" t="s">
        <v>175</v>
      </c>
      <c r="C9" s="213"/>
      <c r="D9" s="213"/>
      <c r="E9" s="213"/>
      <c r="F9" s="213"/>
      <c r="G9" s="213"/>
      <c r="H9" s="213"/>
      <c r="I9" s="213"/>
      <c r="J9" s="213"/>
      <c r="K9" s="213"/>
      <c r="L9" s="214"/>
      <c r="N9" s="212" t="s">
        <v>177</v>
      </c>
      <c r="O9" s="213"/>
      <c r="P9" s="213"/>
      <c r="Q9" s="213"/>
      <c r="R9" s="213"/>
      <c r="S9" s="213"/>
      <c r="T9" s="213"/>
      <c r="U9" s="213"/>
      <c r="V9" s="213"/>
      <c r="W9" s="213"/>
      <c r="X9" s="214"/>
    </row>
    <row r="10" ht="13.5" thickBot="1"/>
    <row r="11" spans="6:22" ht="13.5" thickBot="1">
      <c r="F11" s="210" t="s">
        <v>61</v>
      </c>
      <c r="G11" s="211"/>
      <c r="H11" s="96" t="s">
        <v>167</v>
      </c>
      <c r="J11" s="96" t="s">
        <v>155</v>
      </c>
      <c r="R11" s="210" t="s">
        <v>61</v>
      </c>
      <c r="S11" s="211"/>
      <c r="T11" s="96" t="s">
        <v>62</v>
      </c>
      <c r="V11" s="96" t="s">
        <v>155</v>
      </c>
    </row>
    <row r="12" spans="2:24" ht="41.25" customHeight="1" thickBot="1">
      <c r="B12" s="110" t="s">
        <v>39</v>
      </c>
      <c r="C12" s="92" t="s">
        <v>40</v>
      </c>
      <c r="D12" s="95" t="s">
        <v>41</v>
      </c>
      <c r="E12" s="102" t="s">
        <v>66</v>
      </c>
      <c r="F12" s="208" t="s">
        <v>63</v>
      </c>
      <c r="G12" s="209"/>
      <c r="H12" s="94" t="s">
        <v>63</v>
      </c>
      <c r="I12" s="97" t="s">
        <v>154</v>
      </c>
      <c r="J12" s="97" t="s">
        <v>63</v>
      </c>
      <c r="K12" s="109" t="s">
        <v>64</v>
      </c>
      <c r="L12" s="99" t="s">
        <v>68</v>
      </c>
      <c r="N12" s="91" t="s">
        <v>39</v>
      </c>
      <c r="O12" s="101" t="s">
        <v>40</v>
      </c>
      <c r="P12" s="93" t="s">
        <v>41</v>
      </c>
      <c r="Q12" s="102" t="s">
        <v>66</v>
      </c>
      <c r="R12" s="208" t="s">
        <v>63</v>
      </c>
      <c r="S12" s="209"/>
      <c r="T12" s="94" t="s">
        <v>63</v>
      </c>
      <c r="U12" s="97" t="s">
        <v>154</v>
      </c>
      <c r="V12" s="97" t="s">
        <v>63</v>
      </c>
      <c r="W12" s="109" t="s">
        <v>64</v>
      </c>
      <c r="X12" s="99" t="s">
        <v>68</v>
      </c>
    </row>
    <row r="13" spans="2:24" ht="14.25" thickBot="1">
      <c r="B13" s="111"/>
      <c r="C13" s="112"/>
      <c r="D13" s="113"/>
      <c r="E13" s="98" t="s">
        <v>69</v>
      </c>
      <c r="F13" s="98" t="s">
        <v>42</v>
      </c>
      <c r="G13" s="77" t="s">
        <v>43</v>
      </c>
      <c r="H13" s="100" t="s">
        <v>65</v>
      </c>
      <c r="I13" s="114"/>
      <c r="J13" s="115"/>
      <c r="K13" s="114"/>
      <c r="L13" s="115"/>
      <c r="N13" s="116"/>
      <c r="O13" s="117"/>
      <c r="P13" s="118"/>
      <c r="Q13" s="98" t="s">
        <v>67</v>
      </c>
      <c r="R13" s="103" t="s">
        <v>42</v>
      </c>
      <c r="S13" s="104" t="s">
        <v>43</v>
      </c>
      <c r="T13" s="105" t="s">
        <v>65</v>
      </c>
      <c r="U13" s="119"/>
      <c r="V13" s="120"/>
      <c r="W13" s="114"/>
      <c r="X13" s="115"/>
    </row>
    <row r="14" spans="2:24" ht="13.5">
      <c r="B14" s="121"/>
      <c r="C14" s="122" t="s">
        <v>244</v>
      </c>
      <c r="D14" s="123" t="s">
        <v>178</v>
      </c>
      <c r="E14" s="124" t="s">
        <v>179</v>
      </c>
      <c r="F14" s="125" t="s">
        <v>337</v>
      </c>
      <c r="G14" s="126" t="s">
        <v>180</v>
      </c>
      <c r="H14" s="127"/>
      <c r="I14" s="128" t="s">
        <v>353</v>
      </c>
      <c r="J14" s="127" t="s">
        <v>337</v>
      </c>
      <c r="K14" s="129">
        <v>260</v>
      </c>
      <c r="L14" s="130"/>
      <c r="N14" s="121"/>
      <c r="O14" s="122" t="s">
        <v>244</v>
      </c>
      <c r="P14" s="123" t="s">
        <v>178</v>
      </c>
      <c r="Q14" s="124" t="s">
        <v>179</v>
      </c>
      <c r="R14" s="174" t="s">
        <v>337</v>
      </c>
      <c r="S14" s="175" t="s">
        <v>180</v>
      </c>
      <c r="T14" s="176" t="s">
        <v>337</v>
      </c>
      <c r="U14" s="176" t="s">
        <v>353</v>
      </c>
      <c r="V14" s="176" t="s">
        <v>337</v>
      </c>
      <c r="W14" s="129">
        <v>260</v>
      </c>
      <c r="X14" s="130"/>
    </row>
    <row r="15" spans="2:24" ht="13.5">
      <c r="B15" s="131"/>
      <c r="C15" s="132" t="s">
        <v>245</v>
      </c>
      <c r="D15" s="133" t="s">
        <v>181</v>
      </c>
      <c r="E15" s="124" t="s">
        <v>179</v>
      </c>
      <c r="F15" s="134" t="s">
        <v>337</v>
      </c>
      <c r="G15" s="135" t="s">
        <v>180</v>
      </c>
      <c r="H15" s="136"/>
      <c r="I15" s="137" t="s">
        <v>318</v>
      </c>
      <c r="J15" s="136" t="s">
        <v>337</v>
      </c>
      <c r="K15" s="138">
        <v>10753</v>
      </c>
      <c r="L15" s="139"/>
      <c r="N15" s="131"/>
      <c r="O15" s="132" t="s">
        <v>245</v>
      </c>
      <c r="P15" s="133" t="s">
        <v>181</v>
      </c>
      <c r="Q15" s="124" t="s">
        <v>179</v>
      </c>
      <c r="R15" s="134" t="s">
        <v>337</v>
      </c>
      <c r="S15" s="135" t="s">
        <v>180</v>
      </c>
      <c r="T15" s="136" t="s">
        <v>337</v>
      </c>
      <c r="U15" s="136" t="s">
        <v>318</v>
      </c>
      <c r="V15" s="136" t="s">
        <v>337</v>
      </c>
      <c r="W15" s="138">
        <v>10753</v>
      </c>
      <c r="X15" s="139"/>
    </row>
    <row r="16" spans="2:24" ht="13.5">
      <c r="B16" s="131"/>
      <c r="C16" s="132" t="s">
        <v>246</v>
      </c>
      <c r="D16" s="133" t="s">
        <v>182</v>
      </c>
      <c r="E16" s="124" t="s">
        <v>179</v>
      </c>
      <c r="F16" s="134" t="s">
        <v>337</v>
      </c>
      <c r="G16" s="135" t="s">
        <v>180</v>
      </c>
      <c r="H16" s="136"/>
      <c r="I16" s="137" t="s">
        <v>318</v>
      </c>
      <c r="J16" s="136" t="s">
        <v>337</v>
      </c>
      <c r="K16" s="138">
        <v>31147</v>
      </c>
      <c r="L16" s="139"/>
      <c r="N16" s="131"/>
      <c r="O16" s="132" t="s">
        <v>246</v>
      </c>
      <c r="P16" s="133" t="s">
        <v>182</v>
      </c>
      <c r="Q16" s="124" t="s">
        <v>179</v>
      </c>
      <c r="R16" s="134" t="s">
        <v>337</v>
      </c>
      <c r="S16" s="135" t="s">
        <v>180</v>
      </c>
      <c r="T16" s="136" t="s">
        <v>337</v>
      </c>
      <c r="U16" s="136" t="s">
        <v>318</v>
      </c>
      <c r="V16" s="136" t="s">
        <v>337</v>
      </c>
      <c r="W16" s="138">
        <v>31147</v>
      </c>
      <c r="X16" s="139"/>
    </row>
    <row r="17" spans="2:24" ht="13.5">
      <c r="B17" s="131"/>
      <c r="C17" s="132" t="s">
        <v>247</v>
      </c>
      <c r="D17" s="133" t="s">
        <v>183</v>
      </c>
      <c r="E17" s="124" t="s">
        <v>179</v>
      </c>
      <c r="F17" s="134" t="s">
        <v>337</v>
      </c>
      <c r="G17" s="135" t="s">
        <v>337</v>
      </c>
      <c r="H17" s="136" t="s">
        <v>180</v>
      </c>
      <c r="I17" s="137" t="s">
        <v>330</v>
      </c>
      <c r="J17" s="136" t="s">
        <v>180</v>
      </c>
      <c r="K17" s="138">
        <v>11236</v>
      </c>
      <c r="L17" s="139"/>
      <c r="N17" s="131"/>
      <c r="O17" s="132" t="s">
        <v>248</v>
      </c>
      <c r="P17" s="133" t="s">
        <v>184</v>
      </c>
      <c r="Q17" s="124" t="s">
        <v>179</v>
      </c>
      <c r="R17" s="134" t="s">
        <v>180</v>
      </c>
      <c r="S17" s="135" t="s">
        <v>180</v>
      </c>
      <c r="T17" s="136" t="s">
        <v>337</v>
      </c>
      <c r="U17" s="136" t="s">
        <v>317</v>
      </c>
      <c r="V17" s="136" t="s">
        <v>180</v>
      </c>
      <c r="W17" s="138">
        <v>43577</v>
      </c>
      <c r="X17" s="139" t="s">
        <v>307</v>
      </c>
    </row>
    <row r="18" spans="2:24" ht="13.5">
      <c r="B18" s="131"/>
      <c r="C18" s="132" t="s">
        <v>248</v>
      </c>
      <c r="D18" s="133" t="s">
        <v>184</v>
      </c>
      <c r="E18" s="124" t="s">
        <v>179</v>
      </c>
      <c r="F18" s="134" t="s">
        <v>180</v>
      </c>
      <c r="G18" s="135" t="s">
        <v>180</v>
      </c>
      <c r="H18" s="136"/>
      <c r="I18" s="137" t="s">
        <v>317</v>
      </c>
      <c r="J18" s="136" t="s">
        <v>180</v>
      </c>
      <c r="K18" s="138">
        <v>43577</v>
      </c>
      <c r="L18" s="139" t="s">
        <v>307</v>
      </c>
      <c r="N18" s="131"/>
      <c r="O18" s="132" t="s">
        <v>249</v>
      </c>
      <c r="P18" s="133" t="s">
        <v>185</v>
      </c>
      <c r="Q18" s="124" t="s">
        <v>179</v>
      </c>
      <c r="R18" s="134" t="s">
        <v>180</v>
      </c>
      <c r="S18" s="135" t="s">
        <v>337</v>
      </c>
      <c r="T18" s="136" t="s">
        <v>337</v>
      </c>
      <c r="U18" s="136" t="s">
        <v>329</v>
      </c>
      <c r="V18" s="136" t="s">
        <v>180</v>
      </c>
      <c r="W18" s="138">
        <v>700</v>
      </c>
      <c r="X18" s="139" t="s">
        <v>307</v>
      </c>
    </row>
    <row r="19" spans="2:24" ht="13.5">
      <c r="B19" s="131"/>
      <c r="C19" s="132" t="s">
        <v>249</v>
      </c>
      <c r="D19" s="133" t="s">
        <v>185</v>
      </c>
      <c r="E19" s="124" t="s">
        <v>179</v>
      </c>
      <c r="F19" s="134" t="s">
        <v>180</v>
      </c>
      <c r="G19" s="135" t="s">
        <v>337</v>
      </c>
      <c r="H19" s="136"/>
      <c r="I19" s="137" t="s">
        <v>329</v>
      </c>
      <c r="J19" s="136" t="s">
        <v>180</v>
      </c>
      <c r="K19" s="138">
        <v>700</v>
      </c>
      <c r="L19" s="139" t="s">
        <v>307</v>
      </c>
      <c r="N19" s="131"/>
      <c r="O19" s="132" t="s">
        <v>250</v>
      </c>
      <c r="P19" s="133" t="s">
        <v>186</v>
      </c>
      <c r="Q19" s="124" t="s">
        <v>179</v>
      </c>
      <c r="R19" s="134" t="s">
        <v>180</v>
      </c>
      <c r="S19" s="135" t="s">
        <v>180</v>
      </c>
      <c r="T19" s="136" t="s">
        <v>337</v>
      </c>
      <c r="U19" s="136" t="s">
        <v>354</v>
      </c>
      <c r="V19" s="136" t="s">
        <v>180</v>
      </c>
      <c r="W19" s="138">
        <v>34</v>
      </c>
      <c r="X19" s="139"/>
    </row>
    <row r="20" spans="2:24" ht="13.5">
      <c r="B20" s="131"/>
      <c r="C20" s="132" t="s">
        <v>250</v>
      </c>
      <c r="D20" s="133" t="s">
        <v>186</v>
      </c>
      <c r="E20" s="124" t="s">
        <v>179</v>
      </c>
      <c r="F20" s="134" t="s">
        <v>180</v>
      </c>
      <c r="G20" s="135" t="s">
        <v>180</v>
      </c>
      <c r="H20" s="136"/>
      <c r="I20" s="137" t="s">
        <v>354</v>
      </c>
      <c r="J20" s="136" t="s">
        <v>180</v>
      </c>
      <c r="K20" s="138">
        <v>34</v>
      </c>
      <c r="L20" s="139"/>
      <c r="N20" s="131"/>
      <c r="O20" s="132" t="s">
        <v>251</v>
      </c>
      <c r="P20" s="133" t="s">
        <v>187</v>
      </c>
      <c r="Q20" s="124" t="s">
        <v>179</v>
      </c>
      <c r="R20" s="134" t="s">
        <v>180</v>
      </c>
      <c r="S20" s="135" t="s">
        <v>337</v>
      </c>
      <c r="T20" s="136" t="s">
        <v>337</v>
      </c>
      <c r="U20" s="136" t="s">
        <v>309</v>
      </c>
      <c r="V20" s="136" t="s">
        <v>180</v>
      </c>
      <c r="W20" s="138">
        <v>158</v>
      </c>
      <c r="X20" s="139"/>
    </row>
    <row r="21" spans="2:24" ht="13.5">
      <c r="B21" s="131"/>
      <c r="C21" s="132" t="s">
        <v>251</v>
      </c>
      <c r="D21" s="133" t="s">
        <v>187</v>
      </c>
      <c r="E21" s="124" t="s">
        <v>179</v>
      </c>
      <c r="F21" s="134" t="s">
        <v>180</v>
      </c>
      <c r="G21" s="135" t="s">
        <v>337</v>
      </c>
      <c r="H21" s="136"/>
      <c r="I21" s="137" t="s">
        <v>309</v>
      </c>
      <c r="J21" s="136" t="s">
        <v>180</v>
      </c>
      <c r="K21" s="138">
        <v>158</v>
      </c>
      <c r="L21" s="139"/>
      <c r="N21" s="131"/>
      <c r="O21" s="132" t="s">
        <v>339</v>
      </c>
      <c r="P21" s="133" t="s">
        <v>340</v>
      </c>
      <c r="Q21" s="124" t="s">
        <v>179</v>
      </c>
      <c r="R21" s="134" t="s">
        <v>180</v>
      </c>
      <c r="S21" s="135" t="s">
        <v>337</v>
      </c>
      <c r="T21" s="136" t="s">
        <v>337</v>
      </c>
      <c r="U21" s="136" t="s">
        <v>309</v>
      </c>
      <c r="V21" s="136" t="s">
        <v>180</v>
      </c>
      <c r="W21" s="138">
        <v>237</v>
      </c>
      <c r="X21" s="139"/>
    </row>
    <row r="22" spans="2:24" ht="13.5">
      <c r="B22" s="131"/>
      <c r="C22" s="132" t="s">
        <v>252</v>
      </c>
      <c r="D22" s="133" t="s">
        <v>188</v>
      </c>
      <c r="E22" s="124" t="s">
        <v>179</v>
      </c>
      <c r="F22" s="134" t="s">
        <v>337</v>
      </c>
      <c r="G22" s="135" t="s">
        <v>337</v>
      </c>
      <c r="H22" s="136" t="s">
        <v>180</v>
      </c>
      <c r="I22" s="137" t="s">
        <v>310</v>
      </c>
      <c r="J22" s="136" t="s">
        <v>337</v>
      </c>
      <c r="K22" s="138">
        <v>3474</v>
      </c>
      <c r="L22" s="139"/>
      <c r="N22" s="131"/>
      <c r="O22" s="132" t="s">
        <v>254</v>
      </c>
      <c r="P22" s="133" t="s">
        <v>190</v>
      </c>
      <c r="Q22" s="124" t="s">
        <v>179</v>
      </c>
      <c r="R22" s="134" t="s">
        <v>337</v>
      </c>
      <c r="S22" s="135" t="s">
        <v>180</v>
      </c>
      <c r="T22" s="136" t="s">
        <v>337</v>
      </c>
      <c r="U22" s="136" t="s">
        <v>312</v>
      </c>
      <c r="V22" s="136" t="s">
        <v>337</v>
      </c>
      <c r="W22" s="138">
        <v>813</v>
      </c>
      <c r="X22" s="139"/>
    </row>
    <row r="23" spans="2:24" ht="13.5">
      <c r="B23" s="131"/>
      <c r="C23" s="132" t="s">
        <v>253</v>
      </c>
      <c r="D23" s="133" t="s">
        <v>189</v>
      </c>
      <c r="E23" s="124" t="s">
        <v>179</v>
      </c>
      <c r="F23" s="134" t="s">
        <v>180</v>
      </c>
      <c r="G23" s="135" t="s">
        <v>337</v>
      </c>
      <c r="H23" s="136"/>
      <c r="I23" s="137" t="s">
        <v>311</v>
      </c>
      <c r="J23" s="136" t="s">
        <v>180</v>
      </c>
      <c r="K23" s="138">
        <v>9943</v>
      </c>
      <c r="L23" s="139"/>
      <c r="N23" s="131"/>
      <c r="O23" s="132" t="s">
        <v>255</v>
      </c>
      <c r="P23" s="133" t="s">
        <v>191</v>
      </c>
      <c r="Q23" s="124" t="s">
        <v>179</v>
      </c>
      <c r="R23" s="134" t="s">
        <v>337</v>
      </c>
      <c r="S23" s="135" t="s">
        <v>180</v>
      </c>
      <c r="T23" s="136" t="s">
        <v>337</v>
      </c>
      <c r="U23" s="136" t="s">
        <v>355</v>
      </c>
      <c r="V23" s="136" t="s">
        <v>337</v>
      </c>
      <c r="W23" s="138">
        <v>73</v>
      </c>
      <c r="X23" s="139"/>
    </row>
    <row r="24" spans="2:24" ht="27.75">
      <c r="B24" s="131"/>
      <c r="C24" s="132" t="s">
        <v>254</v>
      </c>
      <c r="D24" s="133" t="s">
        <v>190</v>
      </c>
      <c r="E24" s="124" t="s">
        <v>179</v>
      </c>
      <c r="F24" s="134" t="s">
        <v>337</v>
      </c>
      <c r="G24" s="135" t="s">
        <v>180</v>
      </c>
      <c r="H24" s="136"/>
      <c r="I24" s="137" t="s">
        <v>312</v>
      </c>
      <c r="J24" s="136" t="s">
        <v>337</v>
      </c>
      <c r="K24" s="138">
        <v>813</v>
      </c>
      <c r="L24" s="139"/>
      <c r="N24" s="131"/>
      <c r="O24" s="132" t="s">
        <v>256</v>
      </c>
      <c r="P24" s="133" t="s">
        <v>192</v>
      </c>
      <c r="Q24" s="124" t="s">
        <v>179</v>
      </c>
      <c r="R24" s="134" t="s">
        <v>180</v>
      </c>
      <c r="S24" s="135" t="s">
        <v>180</v>
      </c>
      <c r="T24" s="136" t="s">
        <v>180</v>
      </c>
      <c r="U24" s="136" t="s">
        <v>363</v>
      </c>
      <c r="V24" s="136" t="s">
        <v>180</v>
      </c>
      <c r="W24" s="138">
        <v>3921</v>
      </c>
      <c r="X24" s="139"/>
    </row>
    <row r="25" spans="2:24" ht="27.75">
      <c r="B25" s="131"/>
      <c r="C25" s="132" t="s">
        <v>255</v>
      </c>
      <c r="D25" s="133" t="s">
        <v>191</v>
      </c>
      <c r="E25" s="124" t="s">
        <v>179</v>
      </c>
      <c r="F25" s="134" t="s">
        <v>337</v>
      </c>
      <c r="G25" s="135" t="s">
        <v>180</v>
      </c>
      <c r="H25" s="136"/>
      <c r="I25" s="137" t="s">
        <v>313</v>
      </c>
      <c r="J25" s="136" t="s">
        <v>337</v>
      </c>
      <c r="K25" s="138">
        <v>73</v>
      </c>
      <c r="L25" s="139"/>
      <c r="N25" s="131"/>
      <c r="O25" s="132" t="s">
        <v>252</v>
      </c>
      <c r="P25" s="133" t="s">
        <v>188</v>
      </c>
      <c r="Q25" s="124" t="s">
        <v>179</v>
      </c>
      <c r="R25" s="134" t="s">
        <v>337</v>
      </c>
      <c r="S25" s="135" t="s">
        <v>337</v>
      </c>
      <c r="T25" s="136" t="s">
        <v>180</v>
      </c>
      <c r="U25" s="136" t="s">
        <v>310</v>
      </c>
      <c r="V25" s="136" t="s">
        <v>337</v>
      </c>
      <c r="W25" s="138">
        <v>3474</v>
      </c>
      <c r="X25" s="139"/>
    </row>
    <row r="26" spans="2:24" ht="27.75">
      <c r="B26" s="131"/>
      <c r="C26" s="132" t="s">
        <v>256</v>
      </c>
      <c r="D26" s="133" t="s">
        <v>192</v>
      </c>
      <c r="E26" s="124" t="s">
        <v>179</v>
      </c>
      <c r="F26" s="134" t="s">
        <v>180</v>
      </c>
      <c r="G26" s="135" t="s">
        <v>180</v>
      </c>
      <c r="H26" s="136" t="s">
        <v>180</v>
      </c>
      <c r="I26" s="137" t="s">
        <v>356</v>
      </c>
      <c r="J26" s="136" t="s">
        <v>180</v>
      </c>
      <c r="K26" s="138">
        <v>3921</v>
      </c>
      <c r="L26" s="139"/>
      <c r="N26" s="131"/>
      <c r="O26" s="132" t="s">
        <v>259</v>
      </c>
      <c r="P26" s="133" t="s">
        <v>194</v>
      </c>
      <c r="Q26" s="124" t="s">
        <v>179</v>
      </c>
      <c r="R26" s="134" t="s">
        <v>180</v>
      </c>
      <c r="S26" s="135" t="s">
        <v>337</v>
      </c>
      <c r="T26" s="136" t="s">
        <v>337</v>
      </c>
      <c r="U26" s="136" t="s">
        <v>315</v>
      </c>
      <c r="V26" s="136" t="s">
        <v>180</v>
      </c>
      <c r="W26" s="138">
        <v>1348</v>
      </c>
      <c r="X26" s="139"/>
    </row>
    <row r="27" spans="2:24" ht="27.75">
      <c r="B27" s="131"/>
      <c r="C27" s="132" t="s">
        <v>257</v>
      </c>
      <c r="D27" s="133" t="s">
        <v>193</v>
      </c>
      <c r="E27" s="124" t="s">
        <v>179</v>
      </c>
      <c r="F27" s="134" t="s">
        <v>180</v>
      </c>
      <c r="G27" s="135" t="s">
        <v>337</v>
      </c>
      <c r="H27" s="136" t="s">
        <v>180</v>
      </c>
      <c r="I27" s="137" t="s">
        <v>309</v>
      </c>
      <c r="J27" s="136" t="s">
        <v>180</v>
      </c>
      <c r="K27" s="138">
        <v>2487</v>
      </c>
      <c r="L27" s="139"/>
      <c r="N27" s="131"/>
      <c r="O27" s="132" t="s">
        <v>260</v>
      </c>
      <c r="P27" s="133" t="s">
        <v>196</v>
      </c>
      <c r="Q27" s="124" t="s">
        <v>179</v>
      </c>
      <c r="R27" s="134" t="s">
        <v>337</v>
      </c>
      <c r="S27" s="135" t="s">
        <v>180</v>
      </c>
      <c r="T27" s="136" t="s">
        <v>180</v>
      </c>
      <c r="U27" s="136" t="s">
        <v>358</v>
      </c>
      <c r="V27" s="136" t="s">
        <v>180</v>
      </c>
      <c r="W27" s="138">
        <v>7748</v>
      </c>
      <c r="X27" s="139"/>
    </row>
    <row r="28" spans="2:24" ht="13.5">
      <c r="B28" s="131"/>
      <c r="C28" s="132" t="s">
        <v>258</v>
      </c>
      <c r="D28" s="133" t="s">
        <v>195</v>
      </c>
      <c r="E28" s="124" t="s">
        <v>179</v>
      </c>
      <c r="F28" s="134" t="s">
        <v>180</v>
      </c>
      <c r="G28" s="135" t="s">
        <v>337</v>
      </c>
      <c r="H28" s="136"/>
      <c r="I28" s="137" t="s">
        <v>311</v>
      </c>
      <c r="J28" s="136" t="s">
        <v>180</v>
      </c>
      <c r="K28" s="138">
        <v>15695</v>
      </c>
      <c r="L28" s="139"/>
      <c r="N28" s="131"/>
      <c r="O28" s="132" t="s">
        <v>262</v>
      </c>
      <c r="P28" s="133" t="s">
        <v>198</v>
      </c>
      <c r="Q28" s="124" t="s">
        <v>179</v>
      </c>
      <c r="R28" s="134" t="s">
        <v>337</v>
      </c>
      <c r="S28" s="135" t="s">
        <v>337</v>
      </c>
      <c r="T28" s="136" t="s">
        <v>180</v>
      </c>
      <c r="U28" s="136" t="s">
        <v>316</v>
      </c>
      <c r="V28" s="136" t="s">
        <v>337</v>
      </c>
      <c r="W28" s="138">
        <v>12849</v>
      </c>
      <c r="X28" s="139"/>
    </row>
    <row r="29" spans="2:24" ht="13.5">
      <c r="B29" s="131"/>
      <c r="C29" s="132" t="s">
        <v>259</v>
      </c>
      <c r="D29" s="133" t="s">
        <v>194</v>
      </c>
      <c r="E29" s="124" t="s">
        <v>179</v>
      </c>
      <c r="F29" s="134" t="s">
        <v>180</v>
      </c>
      <c r="G29" s="135" t="s">
        <v>337</v>
      </c>
      <c r="H29" s="136"/>
      <c r="I29" s="137" t="s">
        <v>315</v>
      </c>
      <c r="J29" s="136" t="s">
        <v>180</v>
      </c>
      <c r="K29" s="138">
        <v>1348</v>
      </c>
      <c r="L29" s="139"/>
      <c r="N29" s="131"/>
      <c r="O29" s="132" t="s">
        <v>265</v>
      </c>
      <c r="P29" s="133" t="s">
        <v>200</v>
      </c>
      <c r="Q29" s="124" t="s">
        <v>179</v>
      </c>
      <c r="R29" s="134" t="s">
        <v>337</v>
      </c>
      <c r="S29" s="135" t="s">
        <v>180</v>
      </c>
      <c r="T29" s="136" t="s">
        <v>337</v>
      </c>
      <c r="U29" s="136" t="s">
        <v>353</v>
      </c>
      <c r="V29" s="136" t="s">
        <v>337</v>
      </c>
      <c r="W29" s="138">
        <v>337</v>
      </c>
      <c r="X29" s="139"/>
    </row>
    <row r="30" spans="2:24" ht="13.5">
      <c r="B30" s="131"/>
      <c r="C30" s="132" t="s">
        <v>260</v>
      </c>
      <c r="D30" s="133" t="s">
        <v>196</v>
      </c>
      <c r="E30" s="124" t="s">
        <v>179</v>
      </c>
      <c r="F30" s="134" t="s">
        <v>337</v>
      </c>
      <c r="G30" s="135" t="s">
        <v>180</v>
      </c>
      <c r="H30" s="136" t="s">
        <v>180</v>
      </c>
      <c r="I30" s="137" t="s">
        <v>331</v>
      </c>
      <c r="J30" s="136" t="s">
        <v>180</v>
      </c>
      <c r="K30" s="138">
        <v>7748</v>
      </c>
      <c r="L30" s="139"/>
      <c r="N30" s="131"/>
      <c r="O30" s="132" t="s">
        <v>266</v>
      </c>
      <c r="P30" s="133" t="s">
        <v>201</v>
      </c>
      <c r="Q30" s="124" t="s">
        <v>179</v>
      </c>
      <c r="R30" s="134" t="s">
        <v>337</v>
      </c>
      <c r="S30" s="135" t="s">
        <v>180</v>
      </c>
      <c r="T30" s="136" t="s">
        <v>337</v>
      </c>
      <c r="U30" s="136" t="s">
        <v>317</v>
      </c>
      <c r="V30" s="136" t="s">
        <v>180</v>
      </c>
      <c r="W30" s="138">
        <v>116</v>
      </c>
      <c r="X30" s="139" t="s">
        <v>307</v>
      </c>
    </row>
    <row r="31" spans="2:24" ht="13.5">
      <c r="B31" s="131"/>
      <c r="C31" s="132" t="s">
        <v>261</v>
      </c>
      <c r="D31" s="133" t="s">
        <v>197</v>
      </c>
      <c r="E31" s="124" t="s">
        <v>179</v>
      </c>
      <c r="F31" s="134" t="s">
        <v>337</v>
      </c>
      <c r="G31" s="135" t="s">
        <v>180</v>
      </c>
      <c r="H31" s="136"/>
      <c r="I31" s="137" t="s">
        <v>308</v>
      </c>
      <c r="J31" s="136" t="s">
        <v>337</v>
      </c>
      <c r="K31" s="138">
        <v>512</v>
      </c>
      <c r="L31" s="139"/>
      <c r="N31" s="131"/>
      <c r="O31" s="132" t="s">
        <v>267</v>
      </c>
      <c r="P31" s="133" t="s">
        <v>202</v>
      </c>
      <c r="Q31" s="124" t="s">
        <v>179</v>
      </c>
      <c r="R31" s="134" t="s">
        <v>337</v>
      </c>
      <c r="S31" s="135" t="s">
        <v>180</v>
      </c>
      <c r="T31" s="136" t="s">
        <v>180</v>
      </c>
      <c r="U31" s="136" t="s">
        <v>357</v>
      </c>
      <c r="V31" s="136" t="s">
        <v>180</v>
      </c>
      <c r="W31" s="138">
        <v>4118</v>
      </c>
      <c r="X31" s="139" t="s">
        <v>307</v>
      </c>
    </row>
    <row r="32" spans="2:24" ht="27.75">
      <c r="B32" s="131"/>
      <c r="C32" s="132" t="s">
        <v>262</v>
      </c>
      <c r="D32" s="133" t="s">
        <v>198</v>
      </c>
      <c r="E32" s="124" t="s">
        <v>179</v>
      </c>
      <c r="F32" s="134" t="s">
        <v>337</v>
      </c>
      <c r="G32" s="135"/>
      <c r="H32" s="136" t="s">
        <v>180</v>
      </c>
      <c r="I32" s="137" t="s">
        <v>316</v>
      </c>
      <c r="J32" s="136" t="s">
        <v>337</v>
      </c>
      <c r="K32" s="138">
        <v>12849</v>
      </c>
      <c r="L32" s="139"/>
      <c r="N32" s="131"/>
      <c r="O32" s="132" t="s">
        <v>268</v>
      </c>
      <c r="P32" s="133" t="s">
        <v>203</v>
      </c>
      <c r="Q32" s="124" t="s">
        <v>179</v>
      </c>
      <c r="R32" s="134" t="s">
        <v>337</v>
      </c>
      <c r="S32" s="135" t="s">
        <v>180</v>
      </c>
      <c r="T32" s="136" t="s">
        <v>180</v>
      </c>
      <c r="U32" s="136" t="s">
        <v>364</v>
      </c>
      <c r="V32" s="136" t="s">
        <v>337</v>
      </c>
      <c r="W32" s="138">
        <v>1312</v>
      </c>
      <c r="X32" s="139"/>
    </row>
    <row r="33" spans="2:24" ht="27.75">
      <c r="B33" s="131"/>
      <c r="C33" s="132" t="s">
        <v>263</v>
      </c>
      <c r="D33" s="133" t="s">
        <v>199</v>
      </c>
      <c r="E33" s="124" t="s">
        <v>179</v>
      </c>
      <c r="F33" s="134" t="s">
        <v>337</v>
      </c>
      <c r="G33" s="135" t="s">
        <v>180</v>
      </c>
      <c r="H33" s="136"/>
      <c r="I33" s="137" t="s">
        <v>313</v>
      </c>
      <c r="J33" s="136" t="s">
        <v>337</v>
      </c>
      <c r="K33" s="138">
        <v>5252</v>
      </c>
      <c r="L33" s="139"/>
      <c r="N33" s="131"/>
      <c r="O33" s="132" t="s">
        <v>269</v>
      </c>
      <c r="P33" s="133" t="s">
        <v>204</v>
      </c>
      <c r="Q33" s="124" t="s">
        <v>179</v>
      </c>
      <c r="R33" s="134" t="s">
        <v>337</v>
      </c>
      <c r="S33" s="135" t="s">
        <v>180</v>
      </c>
      <c r="T33" s="136" t="s">
        <v>337</v>
      </c>
      <c r="U33" s="136" t="s">
        <v>358</v>
      </c>
      <c r="V33" s="136" t="s">
        <v>337</v>
      </c>
      <c r="W33" s="138">
        <v>6772</v>
      </c>
      <c r="X33" s="139"/>
    </row>
    <row r="34" spans="2:24" ht="13.5">
      <c r="B34" s="131"/>
      <c r="C34" s="132"/>
      <c r="D34" s="133"/>
      <c r="E34" s="124"/>
      <c r="F34" s="134"/>
      <c r="G34" s="135"/>
      <c r="H34" s="136"/>
      <c r="I34" s="137"/>
      <c r="J34" s="136"/>
      <c r="K34" s="138"/>
      <c r="L34" s="139"/>
      <c r="N34" s="131"/>
      <c r="O34" s="132" t="s">
        <v>264</v>
      </c>
      <c r="P34" s="133" t="s">
        <v>205</v>
      </c>
      <c r="Q34" s="124" t="s">
        <v>179</v>
      </c>
      <c r="R34" s="134" t="s">
        <v>337</v>
      </c>
      <c r="S34" s="135" t="s">
        <v>337</v>
      </c>
      <c r="T34" s="136" t="s">
        <v>180</v>
      </c>
      <c r="U34" s="136" t="s">
        <v>308</v>
      </c>
      <c r="V34" s="136" t="s">
        <v>337</v>
      </c>
      <c r="W34" s="138">
        <v>2437</v>
      </c>
      <c r="X34" s="139"/>
    </row>
    <row r="35" spans="2:24" ht="13.5">
      <c r="B35" s="131"/>
      <c r="C35" s="132" t="s">
        <v>265</v>
      </c>
      <c r="D35" s="133" t="s">
        <v>200</v>
      </c>
      <c r="E35" s="124" t="s">
        <v>179</v>
      </c>
      <c r="F35" s="134" t="s">
        <v>337</v>
      </c>
      <c r="G35" s="135" t="s">
        <v>180</v>
      </c>
      <c r="H35" s="136"/>
      <c r="I35" s="137" t="s">
        <v>353</v>
      </c>
      <c r="J35" s="136" t="s">
        <v>337</v>
      </c>
      <c r="K35" s="138">
        <v>337</v>
      </c>
      <c r="L35" s="139"/>
      <c r="N35" s="131"/>
      <c r="O35" s="132" t="s">
        <v>270</v>
      </c>
      <c r="P35" s="133" t="s">
        <v>206</v>
      </c>
      <c r="Q35" s="124" t="s">
        <v>179</v>
      </c>
      <c r="R35" s="134" t="s">
        <v>180</v>
      </c>
      <c r="S35" s="135" t="s">
        <v>337</v>
      </c>
      <c r="T35" s="136" t="s">
        <v>337</v>
      </c>
      <c r="U35" s="136" t="s">
        <v>309</v>
      </c>
      <c r="V35" s="136" t="s">
        <v>180</v>
      </c>
      <c r="W35" s="138">
        <v>30</v>
      </c>
      <c r="X35" s="139"/>
    </row>
    <row r="36" spans="2:24" ht="27.75">
      <c r="B36" s="131"/>
      <c r="C36" s="132" t="s">
        <v>266</v>
      </c>
      <c r="D36" s="133" t="s">
        <v>201</v>
      </c>
      <c r="E36" s="124" t="s">
        <v>179</v>
      </c>
      <c r="F36" s="134" t="s">
        <v>337</v>
      </c>
      <c r="G36" s="135" t="s">
        <v>180</v>
      </c>
      <c r="H36" s="136"/>
      <c r="I36" s="137" t="s">
        <v>317</v>
      </c>
      <c r="J36" s="136" t="s">
        <v>180</v>
      </c>
      <c r="K36" s="138">
        <v>116</v>
      </c>
      <c r="L36" s="139" t="s">
        <v>307</v>
      </c>
      <c r="N36" s="131"/>
      <c r="O36" s="132" t="s">
        <v>271</v>
      </c>
      <c r="P36" s="133" t="s">
        <v>207</v>
      </c>
      <c r="Q36" s="124" t="s">
        <v>179</v>
      </c>
      <c r="R36" s="134" t="s">
        <v>180</v>
      </c>
      <c r="S36" s="135" t="s">
        <v>337</v>
      </c>
      <c r="T36" s="136" t="s">
        <v>180</v>
      </c>
      <c r="U36" s="136" t="s">
        <v>366</v>
      </c>
      <c r="V36" s="136" t="s">
        <v>180</v>
      </c>
      <c r="W36" s="138">
        <v>5878</v>
      </c>
      <c r="X36" s="139"/>
    </row>
    <row r="37" spans="2:24" ht="27.75">
      <c r="B37" s="131"/>
      <c r="C37" s="132" t="s">
        <v>267</v>
      </c>
      <c r="D37" s="133" t="s">
        <v>202</v>
      </c>
      <c r="E37" s="124" t="s">
        <v>179</v>
      </c>
      <c r="F37" s="134" t="s">
        <v>337</v>
      </c>
      <c r="G37" s="135" t="s">
        <v>180</v>
      </c>
      <c r="H37" s="136" t="s">
        <v>180</v>
      </c>
      <c r="I37" s="137" t="s">
        <v>333</v>
      </c>
      <c r="J37" s="136" t="s">
        <v>180</v>
      </c>
      <c r="K37" s="138">
        <v>4118</v>
      </c>
      <c r="L37" s="139" t="s">
        <v>307</v>
      </c>
      <c r="N37" s="131"/>
      <c r="O37" s="132" t="s">
        <v>272</v>
      </c>
      <c r="P37" s="133" t="s">
        <v>208</v>
      </c>
      <c r="Q37" s="124" t="s">
        <v>179</v>
      </c>
      <c r="R37" s="134" t="s">
        <v>337</v>
      </c>
      <c r="S37" s="135" t="s">
        <v>337</v>
      </c>
      <c r="T37" s="136" t="s">
        <v>180</v>
      </c>
      <c r="U37" s="136" t="s">
        <v>365</v>
      </c>
      <c r="V37" s="136" t="s">
        <v>180</v>
      </c>
      <c r="W37" s="138">
        <v>15361</v>
      </c>
      <c r="X37" s="139"/>
    </row>
    <row r="38" spans="2:24" ht="27.75">
      <c r="B38" s="131"/>
      <c r="C38" s="132" t="s">
        <v>268</v>
      </c>
      <c r="D38" s="133" t="s">
        <v>203</v>
      </c>
      <c r="E38" s="124" t="s">
        <v>179</v>
      </c>
      <c r="F38" s="134" t="s">
        <v>337</v>
      </c>
      <c r="G38" s="135" t="s">
        <v>180</v>
      </c>
      <c r="H38" s="136" t="s">
        <v>180</v>
      </c>
      <c r="I38" s="137" t="s">
        <v>318</v>
      </c>
      <c r="J38" s="136" t="s">
        <v>337</v>
      </c>
      <c r="K38" s="138">
        <v>1312</v>
      </c>
      <c r="L38" s="139"/>
      <c r="N38" s="131"/>
      <c r="O38" s="132" t="s">
        <v>273</v>
      </c>
      <c r="P38" s="133" t="s">
        <v>209</v>
      </c>
      <c r="Q38" s="124" t="s">
        <v>179</v>
      </c>
      <c r="R38" s="134" t="s">
        <v>180</v>
      </c>
      <c r="S38" s="135" t="s">
        <v>180</v>
      </c>
      <c r="T38" s="136" t="s">
        <v>337</v>
      </c>
      <c r="U38" s="136" t="s">
        <v>359</v>
      </c>
      <c r="V38" s="136" t="s">
        <v>180</v>
      </c>
      <c r="W38" s="138">
        <v>55</v>
      </c>
      <c r="X38" s="139"/>
    </row>
    <row r="39" spans="2:24" ht="27.75">
      <c r="B39" s="131"/>
      <c r="C39" s="132" t="s">
        <v>269</v>
      </c>
      <c r="D39" s="133" t="s">
        <v>204</v>
      </c>
      <c r="E39" s="124" t="s">
        <v>179</v>
      </c>
      <c r="F39" s="134" t="s">
        <v>337</v>
      </c>
      <c r="G39" s="135" t="s">
        <v>180</v>
      </c>
      <c r="H39" s="136"/>
      <c r="I39" s="137" t="s">
        <v>313</v>
      </c>
      <c r="J39" s="136" t="s">
        <v>337</v>
      </c>
      <c r="K39" s="138">
        <v>6772</v>
      </c>
      <c r="L39" s="139"/>
      <c r="N39" s="131"/>
      <c r="O39" s="132" t="s">
        <v>274</v>
      </c>
      <c r="P39" s="133" t="s">
        <v>210</v>
      </c>
      <c r="Q39" s="124" t="s">
        <v>179</v>
      </c>
      <c r="R39" s="134" t="s">
        <v>337</v>
      </c>
      <c r="S39" s="135" t="s">
        <v>337</v>
      </c>
      <c r="T39" s="136" t="s">
        <v>180</v>
      </c>
      <c r="U39" s="136" t="s">
        <v>354</v>
      </c>
      <c r="V39" s="136" t="s">
        <v>180</v>
      </c>
      <c r="W39" s="138">
        <v>541499</v>
      </c>
      <c r="X39" s="139"/>
    </row>
    <row r="40" spans="2:24" ht="13.5">
      <c r="B40" s="131"/>
      <c r="C40" s="132" t="s">
        <v>264</v>
      </c>
      <c r="D40" s="133" t="s">
        <v>205</v>
      </c>
      <c r="E40" s="124" t="s">
        <v>179</v>
      </c>
      <c r="F40" s="134" t="s">
        <v>337</v>
      </c>
      <c r="G40" s="135" t="s">
        <v>180</v>
      </c>
      <c r="H40" s="136" t="s">
        <v>180</v>
      </c>
      <c r="I40" s="137" t="s">
        <v>332</v>
      </c>
      <c r="J40" s="136" t="s">
        <v>180</v>
      </c>
      <c r="K40" s="138">
        <v>2437</v>
      </c>
      <c r="L40" s="139"/>
      <c r="N40" s="131"/>
      <c r="O40" s="132" t="s">
        <v>341</v>
      </c>
      <c r="P40" s="133" t="s">
        <v>342</v>
      </c>
      <c r="Q40" s="124" t="s">
        <v>179</v>
      </c>
      <c r="R40" s="134" t="s">
        <v>337</v>
      </c>
      <c r="S40" s="135" t="s">
        <v>180</v>
      </c>
      <c r="T40" s="136" t="s">
        <v>337</v>
      </c>
      <c r="U40" s="136" t="s">
        <v>318</v>
      </c>
      <c r="V40" s="136" t="s">
        <v>337</v>
      </c>
      <c r="W40" s="138">
        <v>133</v>
      </c>
      <c r="X40" s="139"/>
    </row>
    <row r="41" spans="2:24" ht="13.5">
      <c r="B41" s="131"/>
      <c r="C41" s="132" t="s">
        <v>270</v>
      </c>
      <c r="D41" s="133" t="s">
        <v>206</v>
      </c>
      <c r="E41" s="124" t="s">
        <v>179</v>
      </c>
      <c r="F41" s="134" t="s">
        <v>180</v>
      </c>
      <c r="G41" s="135" t="s">
        <v>337</v>
      </c>
      <c r="H41" s="136"/>
      <c r="I41" s="137" t="s">
        <v>309</v>
      </c>
      <c r="J41" s="136" t="s">
        <v>180</v>
      </c>
      <c r="K41" s="138">
        <v>30</v>
      </c>
      <c r="L41" s="139"/>
      <c r="N41" s="131"/>
      <c r="O41" s="132" t="s">
        <v>343</v>
      </c>
      <c r="P41" s="133" t="s">
        <v>344</v>
      </c>
      <c r="Q41" s="124" t="s">
        <v>179</v>
      </c>
      <c r="R41" s="134" t="s">
        <v>180</v>
      </c>
      <c r="S41" s="135" t="s">
        <v>337</v>
      </c>
      <c r="T41" s="136" t="s">
        <v>337</v>
      </c>
      <c r="U41" s="136" t="s">
        <v>309</v>
      </c>
      <c r="V41" s="136" t="s">
        <v>180</v>
      </c>
      <c r="W41" s="138">
        <v>1291</v>
      </c>
      <c r="X41" s="139"/>
    </row>
    <row r="42" spans="2:24" ht="13.5">
      <c r="B42" s="131"/>
      <c r="C42" s="132" t="s">
        <v>271</v>
      </c>
      <c r="D42" s="133" t="s">
        <v>207</v>
      </c>
      <c r="E42" s="124" t="s">
        <v>179</v>
      </c>
      <c r="F42" s="134" t="s">
        <v>180</v>
      </c>
      <c r="G42" s="135" t="s">
        <v>337</v>
      </c>
      <c r="H42" s="136" t="s">
        <v>180</v>
      </c>
      <c r="I42" s="137" t="s">
        <v>310</v>
      </c>
      <c r="J42" s="136" t="s">
        <v>180</v>
      </c>
      <c r="K42" s="138">
        <v>5878</v>
      </c>
      <c r="L42" s="139"/>
      <c r="N42" s="131"/>
      <c r="O42" s="132" t="s">
        <v>276</v>
      </c>
      <c r="P42" s="133" t="s">
        <v>212</v>
      </c>
      <c r="Q42" s="124" t="s">
        <v>179</v>
      </c>
      <c r="R42" s="134" t="s">
        <v>337</v>
      </c>
      <c r="S42" s="135" t="s">
        <v>180</v>
      </c>
      <c r="T42" s="136" t="s">
        <v>180</v>
      </c>
      <c r="U42" s="136" t="s">
        <v>318</v>
      </c>
      <c r="V42" s="136" t="s">
        <v>337</v>
      </c>
      <c r="W42" s="138">
        <v>4935</v>
      </c>
      <c r="X42" s="139"/>
    </row>
    <row r="43" spans="2:24" ht="27.75">
      <c r="B43" s="131"/>
      <c r="C43" s="132" t="s">
        <v>272</v>
      </c>
      <c r="D43" s="133" t="s">
        <v>208</v>
      </c>
      <c r="E43" s="124" t="s">
        <v>179</v>
      </c>
      <c r="F43" s="134" t="s">
        <v>337</v>
      </c>
      <c r="G43" s="135" t="s">
        <v>337</v>
      </c>
      <c r="H43" s="136" t="s">
        <v>180</v>
      </c>
      <c r="I43" s="137" t="s">
        <v>319</v>
      </c>
      <c r="J43" s="136" t="s">
        <v>180</v>
      </c>
      <c r="K43" s="138">
        <v>15361</v>
      </c>
      <c r="L43" s="139"/>
      <c r="N43" s="131"/>
      <c r="O43" s="132" t="s">
        <v>345</v>
      </c>
      <c r="P43" s="133" t="s">
        <v>346</v>
      </c>
      <c r="Q43" s="124" t="s">
        <v>179</v>
      </c>
      <c r="R43" s="134" t="s">
        <v>337</v>
      </c>
      <c r="S43" s="135" t="s">
        <v>180</v>
      </c>
      <c r="T43" s="136" t="s">
        <v>180</v>
      </c>
      <c r="U43" s="136" t="s">
        <v>318</v>
      </c>
      <c r="V43" s="136" t="s">
        <v>337</v>
      </c>
      <c r="W43" s="138">
        <v>5629</v>
      </c>
      <c r="X43" s="139"/>
    </row>
    <row r="44" spans="2:24" ht="27.75">
      <c r="B44" s="131"/>
      <c r="C44" s="132" t="s">
        <v>335</v>
      </c>
      <c r="D44" s="133" t="s">
        <v>334</v>
      </c>
      <c r="E44" s="124" t="s">
        <v>179</v>
      </c>
      <c r="F44" s="134" t="s">
        <v>180</v>
      </c>
      <c r="G44" s="135" t="s">
        <v>180</v>
      </c>
      <c r="H44" s="136"/>
      <c r="I44" s="137"/>
      <c r="J44" s="136" t="s">
        <v>180</v>
      </c>
      <c r="K44" s="138">
        <v>445</v>
      </c>
      <c r="L44" s="139"/>
      <c r="N44" s="131"/>
      <c r="O44" s="132" t="s">
        <v>277</v>
      </c>
      <c r="P44" s="133" t="s">
        <v>213</v>
      </c>
      <c r="Q44" s="124" t="s">
        <v>179</v>
      </c>
      <c r="R44" s="134" t="s">
        <v>337</v>
      </c>
      <c r="S44" s="135" t="s">
        <v>180</v>
      </c>
      <c r="T44" s="136" t="s">
        <v>180</v>
      </c>
      <c r="U44" s="136" t="s">
        <v>367</v>
      </c>
      <c r="V44" s="136" t="s">
        <v>180</v>
      </c>
      <c r="W44" s="138">
        <v>1419</v>
      </c>
      <c r="X44" s="139"/>
    </row>
    <row r="45" spans="2:24" ht="27.75">
      <c r="B45" s="131"/>
      <c r="C45" s="132" t="s">
        <v>273</v>
      </c>
      <c r="D45" s="133" t="s">
        <v>209</v>
      </c>
      <c r="E45" s="124" t="s">
        <v>179</v>
      </c>
      <c r="F45" s="134" t="s">
        <v>180</v>
      </c>
      <c r="G45" s="135" t="s">
        <v>180</v>
      </c>
      <c r="H45" s="136"/>
      <c r="I45" s="137" t="s">
        <v>370</v>
      </c>
      <c r="J45" s="136" t="s">
        <v>180</v>
      </c>
      <c r="K45" s="138">
        <v>55</v>
      </c>
      <c r="L45" s="139"/>
      <c r="N45" s="131"/>
      <c r="O45" s="132" t="s">
        <v>278</v>
      </c>
      <c r="P45" s="133" t="s">
        <v>214</v>
      </c>
      <c r="Q45" s="124" t="s">
        <v>179</v>
      </c>
      <c r="R45" s="134" t="s">
        <v>337</v>
      </c>
      <c r="S45" s="135" t="s">
        <v>337</v>
      </c>
      <c r="T45" s="136" t="s">
        <v>180</v>
      </c>
      <c r="U45" s="136" t="s">
        <v>309</v>
      </c>
      <c r="V45" s="136" t="s">
        <v>180</v>
      </c>
      <c r="W45" s="138">
        <v>1823</v>
      </c>
      <c r="X45" s="139"/>
    </row>
    <row r="46" spans="2:24" ht="27.75">
      <c r="B46" s="131"/>
      <c r="C46" s="132" t="s">
        <v>274</v>
      </c>
      <c r="D46" s="133" t="s">
        <v>210</v>
      </c>
      <c r="E46" s="124" t="s">
        <v>179</v>
      </c>
      <c r="F46" s="134" t="s">
        <v>337</v>
      </c>
      <c r="G46" s="135" t="s">
        <v>337</v>
      </c>
      <c r="H46" s="136" t="s">
        <v>180</v>
      </c>
      <c r="I46" s="137" t="s">
        <v>314</v>
      </c>
      <c r="J46" s="136" t="s">
        <v>180</v>
      </c>
      <c r="K46" s="138">
        <v>541499</v>
      </c>
      <c r="L46" s="139"/>
      <c r="N46" s="131"/>
      <c r="O46" s="132" t="s">
        <v>279</v>
      </c>
      <c r="P46" s="133" t="s">
        <v>215</v>
      </c>
      <c r="Q46" s="124" t="s">
        <v>179</v>
      </c>
      <c r="R46" s="134" t="s">
        <v>337</v>
      </c>
      <c r="S46" s="135" t="s">
        <v>180</v>
      </c>
      <c r="T46" s="136" t="s">
        <v>337</v>
      </c>
      <c r="U46" s="136" t="s">
        <v>353</v>
      </c>
      <c r="V46" s="136" t="s">
        <v>337</v>
      </c>
      <c r="W46" s="138">
        <v>157</v>
      </c>
      <c r="X46" s="139"/>
    </row>
    <row r="47" spans="2:24" ht="13.5">
      <c r="B47" s="131"/>
      <c r="C47" s="132" t="s">
        <v>275</v>
      </c>
      <c r="D47" s="133" t="s">
        <v>211</v>
      </c>
      <c r="E47" s="124" t="s">
        <v>179</v>
      </c>
      <c r="F47" s="134" t="s">
        <v>180</v>
      </c>
      <c r="G47" s="135" t="s">
        <v>337</v>
      </c>
      <c r="H47" s="136"/>
      <c r="I47" s="137" t="s">
        <v>320</v>
      </c>
      <c r="J47" s="136" t="s">
        <v>180</v>
      </c>
      <c r="K47" s="138">
        <v>2093</v>
      </c>
      <c r="L47" s="139"/>
      <c r="N47" s="131"/>
      <c r="O47" s="132" t="s">
        <v>347</v>
      </c>
      <c r="P47" s="133" t="s">
        <v>348</v>
      </c>
      <c r="Q47" s="124" t="s">
        <v>179</v>
      </c>
      <c r="R47" s="134" t="s">
        <v>337</v>
      </c>
      <c r="S47" s="135" t="s">
        <v>180</v>
      </c>
      <c r="T47" s="136" t="s">
        <v>337</v>
      </c>
      <c r="U47" s="136" t="s">
        <v>318</v>
      </c>
      <c r="V47" s="136" t="s">
        <v>337</v>
      </c>
      <c r="W47" s="138">
        <v>1828</v>
      </c>
      <c r="X47" s="139"/>
    </row>
    <row r="48" spans="2:24" ht="13.5">
      <c r="B48" s="131"/>
      <c r="C48" s="132" t="s">
        <v>276</v>
      </c>
      <c r="D48" s="133" t="s">
        <v>212</v>
      </c>
      <c r="E48" s="124" t="s">
        <v>179</v>
      </c>
      <c r="F48" s="134" t="s">
        <v>337</v>
      </c>
      <c r="G48" s="135" t="s">
        <v>180</v>
      </c>
      <c r="H48" s="136" t="s">
        <v>180</v>
      </c>
      <c r="I48" s="137" t="s">
        <v>318</v>
      </c>
      <c r="J48" s="136" t="s">
        <v>337</v>
      </c>
      <c r="K48" s="138">
        <v>4935</v>
      </c>
      <c r="L48" s="139"/>
      <c r="N48" s="131"/>
      <c r="O48" s="132" t="s">
        <v>282</v>
      </c>
      <c r="P48" s="133" t="s">
        <v>218</v>
      </c>
      <c r="Q48" s="124" t="s">
        <v>179</v>
      </c>
      <c r="R48" s="134" t="s">
        <v>180</v>
      </c>
      <c r="S48" s="135" t="s">
        <v>337</v>
      </c>
      <c r="T48" s="136" t="s">
        <v>337</v>
      </c>
      <c r="U48" s="136" t="s">
        <v>309</v>
      </c>
      <c r="V48" s="136" t="s">
        <v>180</v>
      </c>
      <c r="W48" s="138">
        <v>11601</v>
      </c>
      <c r="X48" s="139"/>
    </row>
    <row r="49" spans="2:24" ht="13.5">
      <c r="B49" s="131"/>
      <c r="C49" s="132" t="s">
        <v>277</v>
      </c>
      <c r="D49" s="133" t="s">
        <v>213</v>
      </c>
      <c r="E49" s="124" t="s">
        <v>179</v>
      </c>
      <c r="F49" s="134" t="s">
        <v>337</v>
      </c>
      <c r="G49" s="135" t="s">
        <v>180</v>
      </c>
      <c r="H49" s="136" t="s">
        <v>180</v>
      </c>
      <c r="I49" s="137" t="s">
        <v>321</v>
      </c>
      <c r="J49" s="136" t="s">
        <v>180</v>
      </c>
      <c r="K49" s="138">
        <v>1419</v>
      </c>
      <c r="L49" s="139"/>
      <c r="N49" s="131"/>
      <c r="O49" s="132" t="s">
        <v>283</v>
      </c>
      <c r="P49" s="133" t="s">
        <v>219</v>
      </c>
      <c r="Q49" s="124" t="s">
        <v>179</v>
      </c>
      <c r="R49" s="134" t="s">
        <v>180</v>
      </c>
      <c r="S49" s="135" t="s">
        <v>337</v>
      </c>
      <c r="T49" s="136" t="s">
        <v>337</v>
      </c>
      <c r="U49" s="136" t="s">
        <v>311</v>
      </c>
      <c r="V49" s="136" t="s">
        <v>180</v>
      </c>
      <c r="W49" s="138">
        <v>34213</v>
      </c>
      <c r="X49" s="139"/>
    </row>
    <row r="50" spans="2:24" ht="13.5">
      <c r="B50" s="131"/>
      <c r="C50" s="132" t="s">
        <v>278</v>
      </c>
      <c r="D50" s="133" t="s">
        <v>214</v>
      </c>
      <c r="E50" s="124" t="s">
        <v>179</v>
      </c>
      <c r="F50" s="134" t="s">
        <v>337</v>
      </c>
      <c r="G50" s="135" t="s">
        <v>337</v>
      </c>
      <c r="H50" s="136" t="s">
        <v>180</v>
      </c>
      <c r="I50" s="137" t="s">
        <v>309</v>
      </c>
      <c r="J50" s="136" t="s">
        <v>180</v>
      </c>
      <c r="K50" s="138">
        <v>1823</v>
      </c>
      <c r="L50" s="139"/>
      <c r="N50" s="131"/>
      <c r="O50" s="132" t="s">
        <v>285</v>
      </c>
      <c r="P50" s="133" t="s">
        <v>221</v>
      </c>
      <c r="Q50" s="124" t="s">
        <v>179</v>
      </c>
      <c r="R50" s="134" t="s">
        <v>180</v>
      </c>
      <c r="S50" s="135" t="s">
        <v>337</v>
      </c>
      <c r="T50" s="136" t="s">
        <v>337</v>
      </c>
      <c r="U50" s="136" t="s">
        <v>309</v>
      </c>
      <c r="V50" s="136" t="s">
        <v>180</v>
      </c>
      <c r="W50" s="138">
        <v>2345</v>
      </c>
      <c r="X50" s="139"/>
    </row>
    <row r="51" spans="2:24" ht="13.5">
      <c r="B51" s="131"/>
      <c r="C51" s="132" t="s">
        <v>279</v>
      </c>
      <c r="D51" s="133" t="s">
        <v>215</v>
      </c>
      <c r="E51" s="124" t="s">
        <v>179</v>
      </c>
      <c r="F51" s="134" t="s">
        <v>337</v>
      </c>
      <c r="G51" s="135" t="s">
        <v>180</v>
      </c>
      <c r="H51" s="136"/>
      <c r="I51" s="137" t="s">
        <v>353</v>
      </c>
      <c r="J51" s="136" t="s">
        <v>337</v>
      </c>
      <c r="K51" s="138">
        <v>157</v>
      </c>
      <c r="L51" s="139"/>
      <c r="N51" s="131"/>
      <c r="O51" s="132" t="s">
        <v>350</v>
      </c>
      <c r="P51" s="133" t="s">
        <v>349</v>
      </c>
      <c r="Q51" s="124" t="s">
        <v>179</v>
      </c>
      <c r="R51" s="134" t="s">
        <v>180</v>
      </c>
      <c r="S51" s="135" t="s">
        <v>337</v>
      </c>
      <c r="T51" s="136" t="s">
        <v>337</v>
      </c>
      <c r="U51" s="136" t="s">
        <v>309</v>
      </c>
      <c r="V51" s="136" t="s">
        <v>180</v>
      </c>
      <c r="W51" s="138">
        <v>602</v>
      </c>
      <c r="X51" s="139"/>
    </row>
    <row r="52" spans="2:24" ht="13.5">
      <c r="B52" s="131"/>
      <c r="C52" s="132" t="s">
        <v>280</v>
      </c>
      <c r="D52" s="133" t="s">
        <v>216</v>
      </c>
      <c r="E52" s="124" t="s">
        <v>179</v>
      </c>
      <c r="F52" s="134" t="s">
        <v>180</v>
      </c>
      <c r="G52" s="135" t="s">
        <v>337</v>
      </c>
      <c r="H52" s="136"/>
      <c r="I52" s="137" t="s">
        <v>311</v>
      </c>
      <c r="J52" s="136" t="s">
        <v>180</v>
      </c>
      <c r="K52" s="138">
        <v>5274</v>
      </c>
      <c r="L52" s="139"/>
      <c r="N52" s="131"/>
      <c r="O52" s="132" t="s">
        <v>289</v>
      </c>
      <c r="P52" s="133" t="s">
        <v>225</v>
      </c>
      <c r="Q52" s="124" t="s">
        <v>179</v>
      </c>
      <c r="R52" s="134" t="s">
        <v>180</v>
      </c>
      <c r="S52" s="135" t="s">
        <v>337</v>
      </c>
      <c r="T52" s="136" t="s">
        <v>337</v>
      </c>
      <c r="U52" s="136" t="s">
        <v>309</v>
      </c>
      <c r="V52" s="136" t="s">
        <v>180</v>
      </c>
      <c r="W52" s="138">
        <v>1210</v>
      </c>
      <c r="X52" s="139"/>
    </row>
    <row r="53" spans="2:24" ht="42">
      <c r="B53" s="131"/>
      <c r="C53" s="132" t="s">
        <v>281</v>
      </c>
      <c r="D53" s="133" t="s">
        <v>217</v>
      </c>
      <c r="E53" s="124" t="s">
        <v>179</v>
      </c>
      <c r="F53" s="134" t="s">
        <v>337</v>
      </c>
      <c r="G53" s="135" t="s">
        <v>180</v>
      </c>
      <c r="H53" s="136" t="s">
        <v>180</v>
      </c>
      <c r="I53" s="137" t="s">
        <v>322</v>
      </c>
      <c r="J53" s="136" t="s">
        <v>337</v>
      </c>
      <c r="K53" s="138">
        <v>1873</v>
      </c>
      <c r="L53" s="139"/>
      <c r="N53" s="131"/>
      <c r="O53" s="132" t="s">
        <v>290</v>
      </c>
      <c r="P53" s="133" t="s">
        <v>226</v>
      </c>
      <c r="Q53" s="124" t="s">
        <v>179</v>
      </c>
      <c r="R53" s="134" t="s">
        <v>337</v>
      </c>
      <c r="S53" s="135" t="s">
        <v>180</v>
      </c>
      <c r="T53" s="136" t="s">
        <v>337</v>
      </c>
      <c r="U53" s="136" t="s">
        <v>308</v>
      </c>
      <c r="V53" s="136" t="s">
        <v>337</v>
      </c>
      <c r="W53" s="138">
        <v>355</v>
      </c>
      <c r="X53" s="139"/>
    </row>
    <row r="54" spans="2:24" ht="27.75">
      <c r="B54" s="131"/>
      <c r="C54" s="132" t="s">
        <v>282</v>
      </c>
      <c r="D54" s="133" t="s">
        <v>218</v>
      </c>
      <c r="E54" s="124" t="s">
        <v>179</v>
      </c>
      <c r="F54" s="134" t="s">
        <v>180</v>
      </c>
      <c r="G54" s="135" t="s">
        <v>337</v>
      </c>
      <c r="H54" s="136"/>
      <c r="I54" s="137" t="s">
        <v>309</v>
      </c>
      <c r="J54" s="136" t="s">
        <v>180</v>
      </c>
      <c r="K54" s="138">
        <v>11601</v>
      </c>
      <c r="L54" s="139"/>
      <c r="N54" s="131"/>
      <c r="O54" s="132" t="s">
        <v>291</v>
      </c>
      <c r="P54" s="133" t="s">
        <v>227</v>
      </c>
      <c r="Q54" s="124" t="s">
        <v>179</v>
      </c>
      <c r="R54" s="134" t="s">
        <v>180</v>
      </c>
      <c r="S54" s="135" t="s">
        <v>180</v>
      </c>
      <c r="T54" s="136" t="s">
        <v>337</v>
      </c>
      <c r="U54" s="136" t="s">
        <v>360</v>
      </c>
      <c r="V54" s="136" t="s">
        <v>180</v>
      </c>
      <c r="W54" s="138">
        <v>193</v>
      </c>
      <c r="X54" s="139"/>
    </row>
    <row r="55" spans="2:24" ht="42">
      <c r="B55" s="131"/>
      <c r="C55" s="132" t="s">
        <v>283</v>
      </c>
      <c r="D55" s="133" t="s">
        <v>219</v>
      </c>
      <c r="E55" s="124" t="s">
        <v>179</v>
      </c>
      <c r="F55" s="134" t="s">
        <v>180</v>
      </c>
      <c r="G55" s="135" t="s">
        <v>337</v>
      </c>
      <c r="H55" s="136"/>
      <c r="I55" s="137" t="s">
        <v>323</v>
      </c>
      <c r="J55" s="136" t="s">
        <v>180</v>
      </c>
      <c r="K55" s="138">
        <v>34213</v>
      </c>
      <c r="L55" s="139"/>
      <c r="N55" s="131"/>
      <c r="O55" s="132" t="s">
        <v>293</v>
      </c>
      <c r="P55" s="133" t="s">
        <v>229</v>
      </c>
      <c r="Q55" s="124" t="s">
        <v>179</v>
      </c>
      <c r="R55" s="134" t="s">
        <v>337</v>
      </c>
      <c r="S55" s="135" t="s">
        <v>180</v>
      </c>
      <c r="T55" s="136" t="s">
        <v>180</v>
      </c>
      <c r="U55" s="136" t="s">
        <v>368</v>
      </c>
      <c r="V55" s="136" t="s">
        <v>337</v>
      </c>
      <c r="W55" s="138">
        <v>2132</v>
      </c>
      <c r="X55" s="139"/>
    </row>
    <row r="56" spans="2:24" ht="13.5">
      <c r="B56" s="131"/>
      <c r="C56" s="132" t="s">
        <v>284</v>
      </c>
      <c r="D56" s="133" t="s">
        <v>220</v>
      </c>
      <c r="E56" s="124" t="s">
        <v>179</v>
      </c>
      <c r="F56" s="134" t="s">
        <v>337</v>
      </c>
      <c r="G56" s="135" t="s">
        <v>337</v>
      </c>
      <c r="H56" s="136" t="s">
        <v>180</v>
      </c>
      <c r="I56" s="137" t="s">
        <v>308</v>
      </c>
      <c r="J56" s="136" t="s">
        <v>337</v>
      </c>
      <c r="K56" s="138">
        <v>4066</v>
      </c>
      <c r="L56" s="139"/>
      <c r="N56" s="131"/>
      <c r="O56" s="132" t="s">
        <v>351</v>
      </c>
      <c r="P56" s="133" t="s">
        <v>352</v>
      </c>
      <c r="Q56" s="124" t="s">
        <v>179</v>
      </c>
      <c r="R56" s="134" t="s">
        <v>337</v>
      </c>
      <c r="S56" s="135" t="s">
        <v>180</v>
      </c>
      <c r="T56" s="136" t="s">
        <v>180</v>
      </c>
      <c r="U56" s="136" t="s">
        <v>308</v>
      </c>
      <c r="V56" s="136" t="s">
        <v>337</v>
      </c>
      <c r="W56" s="138">
        <v>9092</v>
      </c>
      <c r="X56" s="139"/>
    </row>
    <row r="57" spans="2:24" ht="27.75">
      <c r="B57" s="131"/>
      <c r="C57" s="132" t="s">
        <v>285</v>
      </c>
      <c r="D57" s="133" t="s">
        <v>221</v>
      </c>
      <c r="E57" s="124" t="s">
        <v>179</v>
      </c>
      <c r="F57" s="134" t="s">
        <v>180</v>
      </c>
      <c r="G57" s="135" t="s">
        <v>337</v>
      </c>
      <c r="H57" s="136"/>
      <c r="I57" s="137" t="s">
        <v>309</v>
      </c>
      <c r="J57" s="136" t="s">
        <v>180</v>
      </c>
      <c r="K57" s="138">
        <v>2345</v>
      </c>
      <c r="L57" s="139"/>
      <c r="N57" s="131"/>
      <c r="O57" s="132" t="s">
        <v>294</v>
      </c>
      <c r="P57" s="133" t="s">
        <v>230</v>
      </c>
      <c r="Q57" s="124" t="s">
        <v>179</v>
      </c>
      <c r="R57" s="134" t="s">
        <v>180</v>
      </c>
      <c r="S57" s="135" t="s">
        <v>337</v>
      </c>
      <c r="T57" s="136" t="s">
        <v>337</v>
      </c>
      <c r="U57" s="136" t="s">
        <v>361</v>
      </c>
      <c r="V57" s="136" t="s">
        <v>180</v>
      </c>
      <c r="W57" s="138">
        <v>164</v>
      </c>
      <c r="X57" s="139"/>
    </row>
    <row r="58" spans="2:24" ht="27.75">
      <c r="B58" s="131"/>
      <c r="C58" s="132" t="s">
        <v>286</v>
      </c>
      <c r="D58" s="133" t="s">
        <v>222</v>
      </c>
      <c r="E58" s="124" t="s">
        <v>179</v>
      </c>
      <c r="F58" s="134" t="s">
        <v>337</v>
      </c>
      <c r="G58" s="135" t="s">
        <v>180</v>
      </c>
      <c r="H58" s="136"/>
      <c r="I58" s="137" t="s">
        <v>308</v>
      </c>
      <c r="J58" s="136" t="s">
        <v>337</v>
      </c>
      <c r="K58" s="138">
        <v>174</v>
      </c>
      <c r="L58" s="139"/>
      <c r="N58" s="131"/>
      <c r="O58" s="132" t="s">
        <v>295</v>
      </c>
      <c r="P58" s="133" t="s">
        <v>231</v>
      </c>
      <c r="Q58" s="124" t="s">
        <v>179</v>
      </c>
      <c r="R58" s="134" t="s">
        <v>337</v>
      </c>
      <c r="S58" s="135" t="s">
        <v>180</v>
      </c>
      <c r="T58" s="136" t="s">
        <v>180</v>
      </c>
      <c r="U58" s="136" t="s">
        <v>364</v>
      </c>
      <c r="V58" s="136" t="s">
        <v>337</v>
      </c>
      <c r="W58" s="138">
        <v>2453</v>
      </c>
      <c r="X58" s="139"/>
    </row>
    <row r="59" spans="2:24" ht="13.5">
      <c r="B59" s="131"/>
      <c r="C59" s="132" t="s">
        <v>287</v>
      </c>
      <c r="D59" s="133" t="s">
        <v>223</v>
      </c>
      <c r="E59" s="124" t="s">
        <v>179</v>
      </c>
      <c r="F59" s="134" t="s">
        <v>337</v>
      </c>
      <c r="G59" s="135" t="s">
        <v>180</v>
      </c>
      <c r="H59" s="136"/>
      <c r="I59" s="137" t="s">
        <v>318</v>
      </c>
      <c r="J59" s="136" t="s">
        <v>337</v>
      </c>
      <c r="K59" s="138">
        <v>2564</v>
      </c>
      <c r="L59" s="139"/>
      <c r="N59" s="131"/>
      <c r="O59" s="132" t="s">
        <v>296</v>
      </c>
      <c r="P59" s="133" t="s">
        <v>232</v>
      </c>
      <c r="Q59" s="124" t="s">
        <v>179</v>
      </c>
      <c r="R59" s="134" t="s">
        <v>337</v>
      </c>
      <c r="S59" s="135" t="s">
        <v>180</v>
      </c>
      <c r="T59" s="136" t="s">
        <v>337</v>
      </c>
      <c r="U59" s="136" t="s">
        <v>326</v>
      </c>
      <c r="V59" s="136" t="s">
        <v>337</v>
      </c>
      <c r="W59" s="138">
        <v>5532</v>
      </c>
      <c r="X59" s="139" t="s">
        <v>362</v>
      </c>
    </row>
    <row r="60" spans="2:24" ht="13.5">
      <c r="B60" s="131"/>
      <c r="C60" s="132" t="s">
        <v>288</v>
      </c>
      <c r="D60" s="133" t="s">
        <v>224</v>
      </c>
      <c r="E60" s="124" t="s">
        <v>179</v>
      </c>
      <c r="F60" s="134" t="s">
        <v>337</v>
      </c>
      <c r="G60" s="135" t="s">
        <v>180</v>
      </c>
      <c r="H60" s="136" t="s">
        <v>180</v>
      </c>
      <c r="I60" s="137" t="s">
        <v>308</v>
      </c>
      <c r="J60" s="136" t="s">
        <v>337</v>
      </c>
      <c r="K60" s="138">
        <v>3691</v>
      </c>
      <c r="L60" s="139"/>
      <c r="N60" s="131"/>
      <c r="O60" s="132" t="s">
        <v>297</v>
      </c>
      <c r="P60" s="133" t="s">
        <v>233</v>
      </c>
      <c r="Q60" s="124" t="s">
        <v>179</v>
      </c>
      <c r="R60" s="134" t="s">
        <v>337</v>
      </c>
      <c r="S60" s="135" t="s">
        <v>337</v>
      </c>
      <c r="T60" s="136" t="s">
        <v>180</v>
      </c>
      <c r="U60" s="136" t="s">
        <v>309</v>
      </c>
      <c r="V60" s="136" t="s">
        <v>180</v>
      </c>
      <c r="W60" s="138">
        <v>2611</v>
      </c>
      <c r="X60" s="139"/>
    </row>
    <row r="61" spans="2:24" ht="13.5">
      <c r="B61" s="131"/>
      <c r="C61" s="132" t="s">
        <v>336</v>
      </c>
      <c r="D61" s="133" t="s">
        <v>338</v>
      </c>
      <c r="E61" s="124" t="s">
        <v>179</v>
      </c>
      <c r="F61" s="134" t="s">
        <v>337</v>
      </c>
      <c r="G61" s="135" t="s">
        <v>180</v>
      </c>
      <c r="H61" s="136"/>
      <c r="I61" s="137" t="s">
        <v>318</v>
      </c>
      <c r="J61" s="136" t="s">
        <v>337</v>
      </c>
      <c r="K61" s="138">
        <v>832</v>
      </c>
      <c r="L61" s="139"/>
      <c r="N61" s="131"/>
      <c r="O61" s="132" t="s">
        <v>298</v>
      </c>
      <c r="P61" s="133" t="s">
        <v>234</v>
      </c>
      <c r="Q61" s="124" t="s">
        <v>179</v>
      </c>
      <c r="R61" s="134" t="s">
        <v>180</v>
      </c>
      <c r="S61" s="135" t="s">
        <v>180</v>
      </c>
      <c r="T61" s="136" t="s">
        <v>337</v>
      </c>
      <c r="U61" s="136" t="s">
        <v>354</v>
      </c>
      <c r="V61" s="136" t="s">
        <v>180</v>
      </c>
      <c r="W61" s="138">
        <v>243</v>
      </c>
      <c r="X61" s="139"/>
    </row>
    <row r="62" spans="2:24" ht="13.5">
      <c r="B62" s="131"/>
      <c r="C62" s="132" t="s">
        <v>289</v>
      </c>
      <c r="D62" s="133" t="s">
        <v>225</v>
      </c>
      <c r="E62" s="124" t="s">
        <v>179</v>
      </c>
      <c r="F62" s="134" t="s">
        <v>180</v>
      </c>
      <c r="G62" s="135" t="s">
        <v>337</v>
      </c>
      <c r="H62" s="136"/>
      <c r="I62" s="137" t="s">
        <v>309</v>
      </c>
      <c r="J62" s="136" t="s">
        <v>180</v>
      </c>
      <c r="K62" s="138">
        <v>1210</v>
      </c>
      <c r="L62" s="139"/>
      <c r="N62" s="131"/>
      <c r="O62" s="132" t="s">
        <v>299</v>
      </c>
      <c r="P62" s="133" t="s">
        <v>235</v>
      </c>
      <c r="Q62" s="124" t="s">
        <v>179</v>
      </c>
      <c r="R62" s="134" t="s">
        <v>180</v>
      </c>
      <c r="S62" s="135" t="s">
        <v>180</v>
      </c>
      <c r="T62" s="136" t="s">
        <v>337</v>
      </c>
      <c r="U62" s="136" t="s">
        <v>354</v>
      </c>
      <c r="V62" s="136" t="s">
        <v>180</v>
      </c>
      <c r="W62" s="138">
        <v>49</v>
      </c>
      <c r="X62" s="139"/>
    </row>
    <row r="63" spans="2:24" ht="13.5">
      <c r="B63" s="131"/>
      <c r="C63" s="132" t="s">
        <v>290</v>
      </c>
      <c r="D63" s="133" t="s">
        <v>226</v>
      </c>
      <c r="E63" s="124" t="s">
        <v>179</v>
      </c>
      <c r="F63" s="134" t="s">
        <v>337</v>
      </c>
      <c r="G63" s="135" t="s">
        <v>180</v>
      </c>
      <c r="H63" s="136"/>
      <c r="I63" s="137" t="s">
        <v>308</v>
      </c>
      <c r="J63" s="136" t="s">
        <v>337</v>
      </c>
      <c r="K63" s="138">
        <v>355</v>
      </c>
      <c r="L63" s="139"/>
      <c r="N63" s="131"/>
      <c r="O63" s="132" t="s">
        <v>300</v>
      </c>
      <c r="P63" s="133" t="s">
        <v>236</v>
      </c>
      <c r="Q63" s="124" t="s">
        <v>179</v>
      </c>
      <c r="R63" s="134" t="s">
        <v>180</v>
      </c>
      <c r="S63" s="135" t="s">
        <v>337</v>
      </c>
      <c r="T63" s="136" t="s">
        <v>337</v>
      </c>
      <c r="U63" s="136" t="s">
        <v>320</v>
      </c>
      <c r="V63" s="136" t="s">
        <v>180</v>
      </c>
      <c r="W63" s="138">
        <v>198</v>
      </c>
      <c r="X63" s="139"/>
    </row>
    <row r="64" spans="2:24" ht="27.75">
      <c r="B64" s="131"/>
      <c r="C64" s="132" t="s">
        <v>291</v>
      </c>
      <c r="D64" s="133" t="s">
        <v>227</v>
      </c>
      <c r="E64" s="124" t="s">
        <v>179</v>
      </c>
      <c r="F64" s="134" t="s">
        <v>180</v>
      </c>
      <c r="G64" s="135" t="s">
        <v>180</v>
      </c>
      <c r="H64" s="136"/>
      <c r="I64" s="137" t="s">
        <v>324</v>
      </c>
      <c r="J64" s="136" t="s">
        <v>180</v>
      </c>
      <c r="K64" s="138">
        <v>193</v>
      </c>
      <c r="L64" s="139"/>
      <c r="N64" s="131"/>
      <c r="O64" s="132" t="s">
        <v>301</v>
      </c>
      <c r="P64" s="133" t="s">
        <v>238</v>
      </c>
      <c r="Q64" s="124" t="s">
        <v>179</v>
      </c>
      <c r="R64" s="134" t="s">
        <v>180</v>
      </c>
      <c r="S64" s="135" t="s">
        <v>337</v>
      </c>
      <c r="T64" s="136" t="s">
        <v>337</v>
      </c>
      <c r="U64" s="136" t="s">
        <v>315</v>
      </c>
      <c r="V64" s="136" t="s">
        <v>180</v>
      </c>
      <c r="W64" s="138">
        <v>61</v>
      </c>
      <c r="X64" s="139"/>
    </row>
    <row r="65" spans="2:24" ht="27.75">
      <c r="B65" s="131"/>
      <c r="C65" s="132" t="s">
        <v>292</v>
      </c>
      <c r="D65" s="133" t="s">
        <v>228</v>
      </c>
      <c r="E65" s="124" t="s">
        <v>179</v>
      </c>
      <c r="F65" s="134" t="s">
        <v>180</v>
      </c>
      <c r="G65" s="135" t="s">
        <v>180</v>
      </c>
      <c r="H65" s="136"/>
      <c r="I65" s="137" t="s">
        <v>313</v>
      </c>
      <c r="J65" s="136" t="s">
        <v>180</v>
      </c>
      <c r="K65" s="138">
        <v>1741</v>
      </c>
      <c r="L65" s="139"/>
      <c r="N65" s="131"/>
      <c r="O65" s="132" t="s">
        <v>302</v>
      </c>
      <c r="P65" s="133" t="s">
        <v>239</v>
      </c>
      <c r="Q65" s="124" t="s">
        <v>179</v>
      </c>
      <c r="R65" s="134" t="s">
        <v>180</v>
      </c>
      <c r="S65" s="135" t="s">
        <v>180</v>
      </c>
      <c r="T65" s="136" t="s">
        <v>337</v>
      </c>
      <c r="U65" s="136" t="s">
        <v>354</v>
      </c>
      <c r="V65" s="136" t="s">
        <v>180</v>
      </c>
      <c r="W65" s="138">
        <v>127</v>
      </c>
      <c r="X65" s="139"/>
    </row>
    <row r="66" spans="2:24" ht="27.75">
      <c r="B66" s="131"/>
      <c r="C66" s="132" t="s">
        <v>293</v>
      </c>
      <c r="D66" s="133" t="s">
        <v>229</v>
      </c>
      <c r="E66" s="124" t="s">
        <v>179</v>
      </c>
      <c r="F66" s="134" t="s">
        <v>337</v>
      </c>
      <c r="G66" s="135" t="s">
        <v>180</v>
      </c>
      <c r="H66" s="136" t="s">
        <v>180</v>
      </c>
      <c r="I66" s="137" t="s">
        <v>319</v>
      </c>
      <c r="J66" s="136" t="s">
        <v>337</v>
      </c>
      <c r="K66" s="138">
        <v>2132</v>
      </c>
      <c r="L66" s="139"/>
      <c r="N66" s="131"/>
      <c r="O66" s="132" t="s">
        <v>303</v>
      </c>
      <c r="P66" s="133" t="s">
        <v>240</v>
      </c>
      <c r="Q66" s="124" t="s">
        <v>179</v>
      </c>
      <c r="R66" s="134" t="s">
        <v>180</v>
      </c>
      <c r="S66" s="135" t="s">
        <v>337</v>
      </c>
      <c r="T66" s="136" t="s">
        <v>337</v>
      </c>
      <c r="U66" s="136" t="s">
        <v>315</v>
      </c>
      <c r="V66" s="136" t="s">
        <v>180</v>
      </c>
      <c r="W66" s="138">
        <v>145</v>
      </c>
      <c r="X66" s="139"/>
    </row>
    <row r="67" spans="2:24" ht="27.75">
      <c r="B67" s="131"/>
      <c r="C67" s="132" t="s">
        <v>294</v>
      </c>
      <c r="D67" s="133" t="s">
        <v>230</v>
      </c>
      <c r="E67" s="124" t="s">
        <v>179</v>
      </c>
      <c r="F67" s="134" t="s">
        <v>180</v>
      </c>
      <c r="G67" s="135" t="s">
        <v>337</v>
      </c>
      <c r="H67" s="136"/>
      <c r="I67" s="137" t="s">
        <v>325</v>
      </c>
      <c r="J67" s="136" t="s">
        <v>180</v>
      </c>
      <c r="K67" s="138">
        <v>164</v>
      </c>
      <c r="L67" s="139"/>
      <c r="N67" s="131"/>
      <c r="O67" s="132" t="s">
        <v>305</v>
      </c>
      <c r="P67" s="133" t="s">
        <v>242</v>
      </c>
      <c r="Q67" s="124" t="s">
        <v>179</v>
      </c>
      <c r="R67" s="134" t="s">
        <v>337</v>
      </c>
      <c r="S67" s="135" t="s">
        <v>337</v>
      </c>
      <c r="T67" s="136" t="s">
        <v>180</v>
      </c>
      <c r="U67" s="136" t="s">
        <v>369</v>
      </c>
      <c r="V67" s="136" t="s">
        <v>337</v>
      </c>
      <c r="W67" s="138">
        <v>12146</v>
      </c>
      <c r="X67" s="139"/>
    </row>
    <row r="68" spans="2:24" ht="13.5">
      <c r="B68" s="131"/>
      <c r="C68" s="132" t="s">
        <v>295</v>
      </c>
      <c r="D68" s="133" t="s">
        <v>231</v>
      </c>
      <c r="E68" s="124" t="s">
        <v>179</v>
      </c>
      <c r="F68" s="134" t="s">
        <v>337</v>
      </c>
      <c r="G68" s="135" t="s">
        <v>180</v>
      </c>
      <c r="H68" s="136" t="s">
        <v>180</v>
      </c>
      <c r="I68" s="137" t="s">
        <v>318</v>
      </c>
      <c r="J68" s="136" t="s">
        <v>337</v>
      </c>
      <c r="K68" s="138">
        <v>2453</v>
      </c>
      <c r="L68" s="139"/>
      <c r="N68" s="131"/>
      <c r="O68" s="132" t="s">
        <v>306</v>
      </c>
      <c r="P68" s="133" t="s">
        <v>243</v>
      </c>
      <c r="Q68" s="124" t="s">
        <v>179</v>
      </c>
      <c r="R68" s="134" t="s">
        <v>337</v>
      </c>
      <c r="S68" s="135" t="s">
        <v>180</v>
      </c>
      <c r="T68" s="136" t="s">
        <v>337</v>
      </c>
      <c r="U68" s="136" t="s">
        <v>318</v>
      </c>
      <c r="V68" s="136" t="s">
        <v>337</v>
      </c>
      <c r="W68" s="138">
        <v>9091</v>
      </c>
      <c r="X68" s="139"/>
    </row>
    <row r="69" spans="2:24" ht="13.5">
      <c r="B69" s="131"/>
      <c r="C69" s="132" t="s">
        <v>296</v>
      </c>
      <c r="D69" s="133" t="s">
        <v>232</v>
      </c>
      <c r="E69" s="124" t="s">
        <v>179</v>
      </c>
      <c r="F69" s="134" t="s">
        <v>337</v>
      </c>
      <c r="G69" s="135" t="s">
        <v>180</v>
      </c>
      <c r="H69" s="136"/>
      <c r="I69" s="137" t="s">
        <v>326</v>
      </c>
      <c r="J69" s="136" t="s">
        <v>337</v>
      </c>
      <c r="K69" s="138">
        <v>5532</v>
      </c>
      <c r="L69" s="139" t="s">
        <v>327</v>
      </c>
      <c r="N69" s="131"/>
      <c r="O69" s="132"/>
      <c r="P69" s="133"/>
      <c r="Q69" s="124"/>
      <c r="R69" s="134"/>
      <c r="S69" s="135"/>
      <c r="T69" s="136"/>
      <c r="U69" s="136"/>
      <c r="V69" s="136"/>
      <c r="W69" s="138"/>
      <c r="X69" s="139"/>
    </row>
    <row r="70" spans="2:24" ht="13.5">
      <c r="B70" s="131"/>
      <c r="C70" s="132" t="s">
        <v>297</v>
      </c>
      <c r="D70" s="133" t="s">
        <v>233</v>
      </c>
      <c r="E70" s="124" t="s">
        <v>179</v>
      </c>
      <c r="F70" s="134" t="s">
        <v>337</v>
      </c>
      <c r="G70" s="135" t="s">
        <v>337</v>
      </c>
      <c r="H70" s="136" t="s">
        <v>180</v>
      </c>
      <c r="I70" s="137" t="s">
        <v>309</v>
      </c>
      <c r="J70" s="136" t="s">
        <v>180</v>
      </c>
      <c r="K70" s="138">
        <v>2611</v>
      </c>
      <c r="L70" s="139"/>
      <c r="N70" s="131"/>
      <c r="O70" s="132"/>
      <c r="P70" s="133"/>
      <c r="Q70" s="124"/>
      <c r="R70" s="134"/>
      <c r="S70" s="135"/>
      <c r="T70" s="136"/>
      <c r="U70" s="136"/>
      <c r="V70" s="136"/>
      <c r="W70" s="138"/>
      <c r="X70" s="139"/>
    </row>
    <row r="71" spans="2:24" ht="13.5">
      <c r="B71" s="131"/>
      <c r="C71" s="132" t="s">
        <v>298</v>
      </c>
      <c r="D71" s="133" t="s">
        <v>234</v>
      </c>
      <c r="E71" s="124" t="s">
        <v>179</v>
      </c>
      <c r="F71" s="134" t="s">
        <v>337</v>
      </c>
      <c r="G71" s="135" t="s">
        <v>180</v>
      </c>
      <c r="H71" s="136"/>
      <c r="I71" s="137" t="s">
        <v>308</v>
      </c>
      <c r="J71" s="136" t="s">
        <v>337</v>
      </c>
      <c r="K71" s="138">
        <v>243</v>
      </c>
      <c r="L71" s="139"/>
      <c r="N71" s="131"/>
      <c r="O71" s="132"/>
      <c r="P71" s="133"/>
      <c r="Q71" s="124"/>
      <c r="R71" s="134"/>
      <c r="S71" s="135"/>
      <c r="T71" s="136"/>
      <c r="U71" s="136"/>
      <c r="V71" s="136"/>
      <c r="W71" s="138"/>
      <c r="X71" s="139"/>
    </row>
    <row r="72" spans="2:24" ht="13.5">
      <c r="B72" s="131"/>
      <c r="C72" s="132" t="s">
        <v>299</v>
      </c>
      <c r="D72" s="133" t="s">
        <v>235</v>
      </c>
      <c r="E72" s="124" t="s">
        <v>237</v>
      </c>
      <c r="F72" s="134" t="s">
        <v>180</v>
      </c>
      <c r="G72" s="135" t="s">
        <v>180</v>
      </c>
      <c r="H72" s="136"/>
      <c r="I72" s="137" t="s">
        <v>308</v>
      </c>
      <c r="J72" s="136" t="s">
        <v>180</v>
      </c>
      <c r="K72" s="138">
        <v>49</v>
      </c>
      <c r="L72" s="139"/>
      <c r="N72" s="131"/>
      <c r="O72" s="132"/>
      <c r="P72" s="133"/>
      <c r="Q72" s="124"/>
      <c r="R72" s="134"/>
      <c r="S72" s="135"/>
      <c r="T72" s="136"/>
      <c r="U72" s="136"/>
      <c r="V72" s="136"/>
      <c r="W72" s="138"/>
      <c r="X72" s="139"/>
    </row>
    <row r="73" spans="2:24" ht="13.5">
      <c r="B73" s="131"/>
      <c r="C73" s="132" t="s">
        <v>300</v>
      </c>
      <c r="D73" s="133" t="s">
        <v>236</v>
      </c>
      <c r="E73" s="124" t="s">
        <v>179</v>
      </c>
      <c r="F73" s="134" t="s">
        <v>180</v>
      </c>
      <c r="G73" s="135" t="s">
        <v>337</v>
      </c>
      <c r="H73" s="136"/>
      <c r="I73" s="137" t="s">
        <v>320</v>
      </c>
      <c r="J73" s="136" t="s">
        <v>180</v>
      </c>
      <c r="K73" s="138">
        <v>198</v>
      </c>
      <c r="L73" s="139"/>
      <c r="N73" s="131"/>
      <c r="O73" s="132"/>
      <c r="P73" s="133"/>
      <c r="Q73" s="124"/>
      <c r="R73" s="134"/>
      <c r="S73" s="135"/>
      <c r="T73" s="136"/>
      <c r="U73" s="136"/>
      <c r="V73" s="136"/>
      <c r="W73" s="138"/>
      <c r="X73" s="139"/>
    </row>
    <row r="74" spans="2:24" ht="13.5">
      <c r="B74" s="131"/>
      <c r="C74" s="132" t="s">
        <v>301</v>
      </c>
      <c r="D74" s="133" t="s">
        <v>238</v>
      </c>
      <c r="E74" s="124" t="s">
        <v>179</v>
      </c>
      <c r="F74" s="134" t="s">
        <v>180</v>
      </c>
      <c r="G74" s="135" t="s">
        <v>337</v>
      </c>
      <c r="H74" s="136"/>
      <c r="I74" s="137" t="s">
        <v>315</v>
      </c>
      <c r="J74" s="136" t="s">
        <v>180</v>
      </c>
      <c r="K74" s="138">
        <v>61</v>
      </c>
      <c r="L74" s="139"/>
      <c r="N74" s="131"/>
      <c r="O74" s="132"/>
      <c r="P74" s="133"/>
      <c r="Q74" s="124"/>
      <c r="R74" s="134"/>
      <c r="S74" s="135"/>
      <c r="T74" s="136"/>
      <c r="U74" s="136"/>
      <c r="V74" s="136"/>
      <c r="W74" s="138"/>
      <c r="X74" s="139"/>
    </row>
    <row r="75" spans="2:24" ht="13.5">
      <c r="B75" s="131"/>
      <c r="C75" s="132" t="s">
        <v>302</v>
      </c>
      <c r="D75" s="133" t="s">
        <v>239</v>
      </c>
      <c r="E75" s="124" t="s">
        <v>179</v>
      </c>
      <c r="F75" s="134" t="s">
        <v>180</v>
      </c>
      <c r="G75" s="135" t="s">
        <v>180</v>
      </c>
      <c r="H75" s="136"/>
      <c r="I75" s="137" t="s">
        <v>308</v>
      </c>
      <c r="J75" s="136" t="s">
        <v>180</v>
      </c>
      <c r="K75" s="138">
        <v>127</v>
      </c>
      <c r="L75" s="139"/>
      <c r="N75" s="131"/>
      <c r="O75" s="132"/>
      <c r="P75" s="133"/>
      <c r="Q75" s="124"/>
      <c r="R75" s="134"/>
      <c r="S75" s="135"/>
      <c r="T75" s="136"/>
      <c r="U75" s="136"/>
      <c r="V75" s="136"/>
      <c r="W75" s="138"/>
      <c r="X75" s="139"/>
    </row>
    <row r="76" spans="2:24" ht="13.5">
      <c r="B76" s="131"/>
      <c r="C76" s="132" t="s">
        <v>303</v>
      </c>
      <c r="D76" s="133" t="s">
        <v>240</v>
      </c>
      <c r="E76" s="124" t="s">
        <v>237</v>
      </c>
      <c r="F76" s="134" t="s">
        <v>180</v>
      </c>
      <c r="G76" s="135" t="s">
        <v>337</v>
      </c>
      <c r="H76" s="136"/>
      <c r="I76" s="137" t="s">
        <v>315</v>
      </c>
      <c r="J76" s="136" t="s">
        <v>180</v>
      </c>
      <c r="K76" s="138">
        <v>145</v>
      </c>
      <c r="L76" s="139"/>
      <c r="N76" s="131"/>
      <c r="O76" s="132"/>
      <c r="P76" s="133"/>
      <c r="Q76" s="124"/>
      <c r="R76" s="134"/>
      <c r="S76" s="135"/>
      <c r="T76" s="136"/>
      <c r="U76" s="136"/>
      <c r="V76" s="136"/>
      <c r="W76" s="138"/>
      <c r="X76" s="139"/>
    </row>
    <row r="77" spans="2:24" ht="13.5">
      <c r="B77" s="131"/>
      <c r="C77" s="132" t="s">
        <v>304</v>
      </c>
      <c r="D77" s="133" t="s">
        <v>241</v>
      </c>
      <c r="E77" s="124" t="s">
        <v>179</v>
      </c>
      <c r="F77" s="134" t="s">
        <v>337</v>
      </c>
      <c r="G77" s="135" t="s">
        <v>180</v>
      </c>
      <c r="H77" s="136"/>
      <c r="I77" s="137" t="s">
        <v>318</v>
      </c>
      <c r="J77" s="136" t="s">
        <v>337</v>
      </c>
      <c r="K77" s="138">
        <v>89</v>
      </c>
      <c r="L77" s="139"/>
      <c r="N77" s="131"/>
      <c r="O77" s="132"/>
      <c r="P77" s="133"/>
      <c r="Q77" s="124"/>
      <c r="R77" s="134"/>
      <c r="S77" s="135"/>
      <c r="T77" s="136"/>
      <c r="U77" s="136"/>
      <c r="V77" s="136"/>
      <c r="W77" s="138"/>
      <c r="X77" s="139"/>
    </row>
    <row r="78" spans="2:24" ht="42">
      <c r="B78" s="131"/>
      <c r="C78" s="132" t="s">
        <v>305</v>
      </c>
      <c r="D78" s="133" t="s">
        <v>242</v>
      </c>
      <c r="E78" s="124" t="s">
        <v>179</v>
      </c>
      <c r="F78" s="134" t="s">
        <v>337</v>
      </c>
      <c r="G78" s="135" t="s">
        <v>337</v>
      </c>
      <c r="H78" s="136" t="s">
        <v>180</v>
      </c>
      <c r="I78" s="137" t="s">
        <v>328</v>
      </c>
      <c r="J78" s="136" t="s">
        <v>337</v>
      </c>
      <c r="K78" s="138">
        <v>12146</v>
      </c>
      <c r="L78" s="139"/>
      <c r="N78" s="131"/>
      <c r="O78" s="132"/>
      <c r="P78" s="133"/>
      <c r="Q78" s="124"/>
      <c r="R78" s="134"/>
      <c r="S78" s="135"/>
      <c r="T78" s="136"/>
      <c r="U78" s="136"/>
      <c r="V78" s="136"/>
      <c r="W78" s="138"/>
      <c r="X78" s="139"/>
    </row>
    <row r="79" spans="2:24" ht="13.5">
      <c r="B79" s="131"/>
      <c r="C79" s="132" t="s">
        <v>306</v>
      </c>
      <c r="D79" s="133" t="s">
        <v>243</v>
      </c>
      <c r="E79" s="124" t="s">
        <v>179</v>
      </c>
      <c r="F79" s="134" t="s">
        <v>337</v>
      </c>
      <c r="G79" s="135" t="s">
        <v>180</v>
      </c>
      <c r="H79" s="136"/>
      <c r="I79" s="137" t="s">
        <v>318</v>
      </c>
      <c r="J79" s="136" t="s">
        <v>337</v>
      </c>
      <c r="K79" s="138">
        <v>9091</v>
      </c>
      <c r="L79" s="139"/>
      <c r="N79" s="131"/>
      <c r="O79" s="132"/>
      <c r="P79" s="133"/>
      <c r="Q79" s="124"/>
      <c r="R79" s="134"/>
      <c r="S79" s="135"/>
      <c r="T79" s="136"/>
      <c r="U79" s="136"/>
      <c r="V79" s="136"/>
      <c r="W79" s="138"/>
      <c r="X79" s="139"/>
    </row>
    <row r="80" spans="2:24" ht="13.5">
      <c r="B80" s="131"/>
      <c r="C80" s="132"/>
      <c r="D80" s="133"/>
      <c r="E80" s="124"/>
      <c r="F80" s="134"/>
      <c r="G80" s="135"/>
      <c r="H80" s="136"/>
      <c r="I80" s="137"/>
      <c r="J80" s="136"/>
      <c r="K80" s="138"/>
      <c r="L80" s="139"/>
      <c r="N80" s="131"/>
      <c r="O80" s="132"/>
      <c r="P80" s="133"/>
      <c r="Q80" s="124"/>
      <c r="R80" s="134"/>
      <c r="S80" s="135"/>
      <c r="T80" s="136"/>
      <c r="U80" s="136"/>
      <c r="V80" s="136"/>
      <c r="W80" s="138"/>
      <c r="X80" s="139"/>
    </row>
    <row r="81" spans="2:24" ht="13.5">
      <c r="B81" s="131"/>
      <c r="C81" s="132"/>
      <c r="D81" s="133"/>
      <c r="E81" s="124"/>
      <c r="F81" s="134"/>
      <c r="G81" s="135"/>
      <c r="H81" s="136"/>
      <c r="I81" s="137"/>
      <c r="J81" s="136"/>
      <c r="K81" s="138"/>
      <c r="L81" s="139"/>
      <c r="N81" s="131"/>
      <c r="O81" s="132"/>
      <c r="P81" s="133"/>
      <c r="Q81" s="124"/>
      <c r="R81" s="134"/>
      <c r="S81" s="135"/>
      <c r="T81" s="136"/>
      <c r="U81" s="136"/>
      <c r="V81" s="136"/>
      <c r="W81" s="138"/>
      <c r="X81" s="139"/>
    </row>
    <row r="82" spans="2:24" ht="13.5">
      <c r="B82" s="131"/>
      <c r="C82" s="132"/>
      <c r="D82" s="133"/>
      <c r="E82" s="124"/>
      <c r="F82" s="134"/>
      <c r="G82" s="135"/>
      <c r="H82" s="136"/>
      <c r="I82" s="137"/>
      <c r="J82" s="136"/>
      <c r="K82" s="138"/>
      <c r="L82" s="139"/>
      <c r="N82" s="131"/>
      <c r="O82" s="132"/>
      <c r="P82" s="133"/>
      <c r="Q82" s="124"/>
      <c r="R82" s="134"/>
      <c r="S82" s="135"/>
      <c r="T82" s="136"/>
      <c r="U82" s="136"/>
      <c r="V82" s="136"/>
      <c r="W82" s="138"/>
      <c r="X82" s="139"/>
    </row>
    <row r="83" spans="2:24" ht="13.5">
      <c r="B83" s="131"/>
      <c r="C83" s="132"/>
      <c r="D83" s="133"/>
      <c r="E83" s="124"/>
      <c r="F83" s="134"/>
      <c r="G83" s="135"/>
      <c r="H83" s="136"/>
      <c r="I83" s="137"/>
      <c r="J83" s="136"/>
      <c r="K83" s="138"/>
      <c r="L83" s="139"/>
      <c r="N83" s="131"/>
      <c r="O83" s="132"/>
      <c r="P83" s="133"/>
      <c r="Q83" s="124"/>
      <c r="R83" s="134"/>
      <c r="S83" s="135"/>
      <c r="T83" s="136"/>
      <c r="U83" s="136"/>
      <c r="V83" s="136"/>
      <c r="W83" s="138"/>
      <c r="X83" s="139"/>
    </row>
    <row r="84" spans="2:24" ht="13.5">
      <c r="B84" s="131"/>
      <c r="C84" s="132"/>
      <c r="D84" s="133"/>
      <c r="E84" s="124"/>
      <c r="F84" s="134"/>
      <c r="G84" s="135"/>
      <c r="H84" s="136"/>
      <c r="I84" s="137"/>
      <c r="J84" s="136"/>
      <c r="K84" s="138"/>
      <c r="L84" s="139"/>
      <c r="N84" s="131"/>
      <c r="O84" s="132"/>
      <c r="P84" s="133"/>
      <c r="Q84" s="124"/>
      <c r="R84" s="134"/>
      <c r="S84" s="135"/>
      <c r="T84" s="136"/>
      <c r="U84" s="136"/>
      <c r="V84" s="136"/>
      <c r="W84" s="138"/>
      <c r="X84" s="139"/>
    </row>
    <row r="85" spans="2:24" ht="13.5">
      <c r="B85" s="131"/>
      <c r="C85" s="132"/>
      <c r="D85" s="133"/>
      <c r="E85" s="124"/>
      <c r="F85" s="134"/>
      <c r="G85" s="135"/>
      <c r="H85" s="136"/>
      <c r="I85" s="137"/>
      <c r="J85" s="136"/>
      <c r="K85" s="138"/>
      <c r="L85" s="139"/>
      <c r="N85" s="131"/>
      <c r="O85" s="132"/>
      <c r="P85" s="133"/>
      <c r="Q85" s="124"/>
      <c r="R85" s="134"/>
      <c r="S85" s="135"/>
      <c r="T85" s="136"/>
      <c r="U85" s="136"/>
      <c r="V85" s="136"/>
      <c r="W85" s="138"/>
      <c r="X85" s="139"/>
    </row>
    <row r="86" spans="2:24" ht="13.5">
      <c r="B86" s="131"/>
      <c r="C86" s="132"/>
      <c r="D86" s="133"/>
      <c r="E86" s="124"/>
      <c r="F86" s="134"/>
      <c r="G86" s="135"/>
      <c r="H86" s="136"/>
      <c r="I86" s="137"/>
      <c r="J86" s="136"/>
      <c r="K86" s="138"/>
      <c r="L86" s="139"/>
      <c r="N86" s="131"/>
      <c r="O86" s="132"/>
      <c r="P86" s="133"/>
      <c r="Q86" s="124"/>
      <c r="R86" s="134"/>
      <c r="S86" s="135"/>
      <c r="T86" s="136"/>
      <c r="U86" s="136"/>
      <c r="V86" s="136"/>
      <c r="W86" s="138"/>
      <c r="X86" s="139"/>
    </row>
    <row r="87" spans="2:24" ht="13.5">
      <c r="B87" s="131"/>
      <c r="C87" s="132"/>
      <c r="D87" s="133"/>
      <c r="E87" s="124"/>
      <c r="F87" s="134"/>
      <c r="G87" s="135"/>
      <c r="H87" s="136"/>
      <c r="I87" s="137"/>
      <c r="J87" s="136"/>
      <c r="K87" s="138"/>
      <c r="L87" s="139"/>
      <c r="N87" s="131"/>
      <c r="O87" s="132"/>
      <c r="P87" s="133"/>
      <c r="Q87" s="124"/>
      <c r="R87" s="134"/>
      <c r="S87" s="135"/>
      <c r="T87" s="136"/>
      <c r="U87" s="136"/>
      <c r="V87" s="136"/>
      <c r="W87" s="138"/>
      <c r="X87" s="139"/>
    </row>
    <row r="88" spans="2:24" ht="13.5">
      <c r="B88" s="131"/>
      <c r="C88" s="132"/>
      <c r="D88" s="133"/>
      <c r="E88" s="124"/>
      <c r="F88" s="134"/>
      <c r="G88" s="135"/>
      <c r="H88" s="136"/>
      <c r="I88" s="137"/>
      <c r="J88" s="136"/>
      <c r="K88" s="138"/>
      <c r="L88" s="139"/>
      <c r="N88" s="131"/>
      <c r="O88" s="132"/>
      <c r="P88" s="133"/>
      <c r="Q88" s="124"/>
      <c r="R88" s="134"/>
      <c r="S88" s="135"/>
      <c r="T88" s="136"/>
      <c r="U88" s="136"/>
      <c r="V88" s="136"/>
      <c r="W88" s="138"/>
      <c r="X88" s="139"/>
    </row>
    <row r="89" spans="2:24" ht="13.5">
      <c r="B89" s="131"/>
      <c r="C89" s="132"/>
      <c r="D89" s="133"/>
      <c r="E89" s="124"/>
      <c r="F89" s="134"/>
      <c r="G89" s="135"/>
      <c r="H89" s="136"/>
      <c r="I89" s="137"/>
      <c r="J89" s="136"/>
      <c r="K89" s="138"/>
      <c r="L89" s="139"/>
      <c r="N89" s="131"/>
      <c r="O89" s="132"/>
      <c r="P89" s="133"/>
      <c r="Q89" s="124"/>
      <c r="R89" s="134"/>
      <c r="S89" s="135"/>
      <c r="T89" s="136"/>
      <c r="U89" s="136"/>
      <c r="V89" s="136"/>
      <c r="W89" s="138"/>
      <c r="X89" s="139"/>
    </row>
    <row r="90" spans="2:24" ht="13.5">
      <c r="B90" s="131"/>
      <c r="C90" s="132"/>
      <c r="D90" s="133"/>
      <c r="E90" s="124"/>
      <c r="F90" s="134"/>
      <c r="G90" s="135"/>
      <c r="H90" s="136"/>
      <c r="I90" s="137"/>
      <c r="J90" s="136"/>
      <c r="K90" s="138"/>
      <c r="L90" s="139"/>
      <c r="N90" s="131"/>
      <c r="O90" s="132"/>
      <c r="P90" s="133"/>
      <c r="Q90" s="124"/>
      <c r="R90" s="134"/>
      <c r="S90" s="135"/>
      <c r="T90" s="136"/>
      <c r="U90" s="136"/>
      <c r="V90" s="136"/>
      <c r="W90" s="138"/>
      <c r="X90" s="139"/>
    </row>
    <row r="91" spans="2:24" ht="13.5">
      <c r="B91" s="131"/>
      <c r="C91" s="132"/>
      <c r="D91" s="133"/>
      <c r="E91" s="124"/>
      <c r="F91" s="134"/>
      <c r="G91" s="135"/>
      <c r="H91" s="136"/>
      <c r="I91" s="137"/>
      <c r="J91" s="136"/>
      <c r="K91" s="138"/>
      <c r="L91" s="139"/>
      <c r="N91" s="131"/>
      <c r="O91" s="132"/>
      <c r="P91" s="133"/>
      <c r="Q91" s="124"/>
      <c r="R91" s="134"/>
      <c r="S91" s="135"/>
      <c r="T91" s="136"/>
      <c r="U91" s="136"/>
      <c r="V91" s="136"/>
      <c r="W91" s="138"/>
      <c r="X91" s="139"/>
    </row>
    <row r="92" spans="2:24" ht="13.5">
      <c r="B92" s="131"/>
      <c r="C92" s="132"/>
      <c r="D92" s="133"/>
      <c r="E92" s="124"/>
      <c r="F92" s="134"/>
      <c r="G92" s="135"/>
      <c r="H92" s="136"/>
      <c r="I92" s="137"/>
      <c r="J92" s="136"/>
      <c r="K92" s="138"/>
      <c r="L92" s="139"/>
      <c r="N92" s="131"/>
      <c r="O92" s="132"/>
      <c r="P92" s="133"/>
      <c r="Q92" s="124"/>
      <c r="R92" s="134"/>
      <c r="S92" s="135"/>
      <c r="T92" s="136"/>
      <c r="U92" s="136"/>
      <c r="V92" s="136"/>
      <c r="W92" s="138"/>
      <c r="X92" s="139"/>
    </row>
    <row r="93" spans="2:24" ht="13.5">
      <c r="B93" s="131"/>
      <c r="C93" s="132"/>
      <c r="D93" s="133"/>
      <c r="E93" s="124"/>
      <c r="F93" s="134"/>
      <c r="G93" s="135"/>
      <c r="H93" s="136"/>
      <c r="I93" s="137"/>
      <c r="J93" s="136"/>
      <c r="K93" s="138"/>
      <c r="L93" s="139"/>
      <c r="N93" s="131"/>
      <c r="O93" s="132"/>
      <c r="P93" s="133"/>
      <c r="Q93" s="124"/>
      <c r="R93" s="134"/>
      <c r="S93" s="135"/>
      <c r="T93" s="136"/>
      <c r="U93" s="136"/>
      <c r="V93" s="136"/>
      <c r="W93" s="138"/>
      <c r="X93" s="139"/>
    </row>
    <row r="94" spans="2:24" ht="13.5">
      <c r="B94" s="131"/>
      <c r="C94" s="132"/>
      <c r="D94" s="133"/>
      <c r="E94" s="124"/>
      <c r="F94" s="134"/>
      <c r="G94" s="135"/>
      <c r="H94" s="136"/>
      <c r="I94" s="137"/>
      <c r="J94" s="136"/>
      <c r="K94" s="138"/>
      <c r="L94" s="139"/>
      <c r="N94" s="131"/>
      <c r="O94" s="132"/>
      <c r="P94" s="133"/>
      <c r="Q94" s="124"/>
      <c r="R94" s="134"/>
      <c r="S94" s="135"/>
      <c r="T94" s="136"/>
      <c r="U94" s="136"/>
      <c r="V94" s="136"/>
      <c r="W94" s="138"/>
      <c r="X94" s="139"/>
    </row>
    <row r="95" spans="2:24" ht="13.5">
      <c r="B95" s="131"/>
      <c r="C95" s="132"/>
      <c r="D95" s="133"/>
      <c r="E95" s="124"/>
      <c r="F95" s="134"/>
      <c r="G95" s="135"/>
      <c r="H95" s="136"/>
      <c r="I95" s="137"/>
      <c r="J95" s="136"/>
      <c r="K95" s="138"/>
      <c r="L95" s="139"/>
      <c r="N95" s="131"/>
      <c r="O95" s="132"/>
      <c r="P95" s="133"/>
      <c r="Q95" s="124"/>
      <c r="R95" s="134"/>
      <c r="S95" s="135"/>
      <c r="T95" s="136"/>
      <c r="U95" s="136"/>
      <c r="V95" s="136"/>
      <c r="W95" s="138"/>
      <c r="X95" s="139"/>
    </row>
    <row r="96" spans="2:24" ht="13.5">
      <c r="B96" s="131"/>
      <c r="C96" s="132"/>
      <c r="D96" s="133"/>
      <c r="E96" s="124"/>
      <c r="F96" s="134"/>
      <c r="G96" s="135"/>
      <c r="H96" s="136"/>
      <c r="I96" s="137"/>
      <c r="J96" s="136"/>
      <c r="K96" s="138"/>
      <c r="L96" s="139"/>
      <c r="N96" s="131"/>
      <c r="O96" s="132"/>
      <c r="P96" s="133"/>
      <c r="Q96" s="124"/>
      <c r="R96" s="134"/>
      <c r="S96" s="135"/>
      <c r="T96" s="136"/>
      <c r="U96" s="136"/>
      <c r="V96" s="136"/>
      <c r="W96" s="138"/>
      <c r="X96" s="139"/>
    </row>
    <row r="97" spans="2:24" ht="13.5">
      <c r="B97" s="131"/>
      <c r="C97" s="132"/>
      <c r="D97" s="133"/>
      <c r="E97" s="124"/>
      <c r="F97" s="134"/>
      <c r="G97" s="135"/>
      <c r="H97" s="136"/>
      <c r="I97" s="137"/>
      <c r="J97" s="136"/>
      <c r="K97" s="138"/>
      <c r="L97" s="139"/>
      <c r="N97" s="131"/>
      <c r="O97" s="132"/>
      <c r="P97" s="133"/>
      <c r="Q97" s="124"/>
      <c r="R97" s="134"/>
      <c r="S97" s="135"/>
      <c r="T97" s="136"/>
      <c r="U97" s="136"/>
      <c r="V97" s="136"/>
      <c r="W97" s="138"/>
      <c r="X97" s="139"/>
    </row>
    <row r="98" spans="2:24" ht="13.5">
      <c r="B98" s="131"/>
      <c r="C98" s="132"/>
      <c r="D98" s="133"/>
      <c r="E98" s="124"/>
      <c r="F98" s="134"/>
      <c r="G98" s="135"/>
      <c r="H98" s="136"/>
      <c r="I98" s="137"/>
      <c r="J98" s="136"/>
      <c r="K98" s="138"/>
      <c r="L98" s="139"/>
      <c r="N98" s="131"/>
      <c r="O98" s="132"/>
      <c r="P98" s="133"/>
      <c r="Q98" s="124"/>
      <c r="R98" s="134"/>
      <c r="S98" s="135"/>
      <c r="T98" s="136"/>
      <c r="U98" s="136"/>
      <c r="V98" s="136"/>
      <c r="W98" s="138"/>
      <c r="X98" s="139"/>
    </row>
    <row r="99" spans="2:24" ht="13.5">
      <c r="B99" s="131"/>
      <c r="C99" s="132"/>
      <c r="D99" s="133"/>
      <c r="E99" s="124"/>
      <c r="F99" s="134"/>
      <c r="G99" s="135"/>
      <c r="H99" s="136"/>
      <c r="I99" s="137"/>
      <c r="J99" s="136"/>
      <c r="K99" s="138"/>
      <c r="L99" s="139"/>
      <c r="N99" s="131"/>
      <c r="O99" s="132"/>
      <c r="P99" s="133"/>
      <c r="Q99" s="124"/>
      <c r="R99" s="134"/>
      <c r="S99" s="135"/>
      <c r="T99" s="136"/>
      <c r="U99" s="136"/>
      <c r="V99" s="136"/>
      <c r="W99" s="138"/>
      <c r="X99" s="139"/>
    </row>
    <row r="100" spans="2:24" ht="13.5">
      <c r="B100" s="131"/>
      <c r="C100" s="132"/>
      <c r="D100" s="133"/>
      <c r="E100" s="124"/>
      <c r="F100" s="134"/>
      <c r="G100" s="135"/>
      <c r="H100" s="136"/>
      <c r="I100" s="137"/>
      <c r="J100" s="136"/>
      <c r="K100" s="138"/>
      <c r="L100" s="139"/>
      <c r="N100" s="131"/>
      <c r="O100" s="132"/>
      <c r="P100" s="133"/>
      <c r="Q100" s="124"/>
      <c r="R100" s="134"/>
      <c r="S100" s="135"/>
      <c r="T100" s="136"/>
      <c r="U100" s="136"/>
      <c r="V100" s="136"/>
      <c r="W100" s="138"/>
      <c r="X100" s="139"/>
    </row>
    <row r="101" spans="2:24" ht="13.5">
      <c r="B101" s="131"/>
      <c r="C101" s="132"/>
      <c r="D101" s="133"/>
      <c r="E101" s="124"/>
      <c r="F101" s="134"/>
      <c r="G101" s="135"/>
      <c r="H101" s="136"/>
      <c r="I101" s="137"/>
      <c r="J101" s="136"/>
      <c r="K101" s="138"/>
      <c r="L101" s="139"/>
      <c r="N101" s="131"/>
      <c r="O101" s="132"/>
      <c r="P101" s="133"/>
      <c r="Q101" s="124"/>
      <c r="R101" s="134"/>
      <c r="S101" s="135"/>
      <c r="T101" s="136"/>
      <c r="U101" s="136"/>
      <c r="V101" s="136"/>
      <c r="W101" s="138"/>
      <c r="X101" s="139"/>
    </row>
    <row r="102" spans="2:24" ht="13.5">
      <c r="B102" s="131"/>
      <c r="C102" s="132"/>
      <c r="D102" s="133"/>
      <c r="E102" s="124"/>
      <c r="F102" s="134"/>
      <c r="G102" s="135"/>
      <c r="H102" s="136"/>
      <c r="I102" s="137"/>
      <c r="J102" s="136"/>
      <c r="K102" s="138"/>
      <c r="L102" s="139"/>
      <c r="N102" s="131"/>
      <c r="O102" s="132"/>
      <c r="P102" s="133"/>
      <c r="Q102" s="124"/>
      <c r="R102" s="134"/>
      <c r="S102" s="135"/>
      <c r="T102" s="136"/>
      <c r="U102" s="136"/>
      <c r="V102" s="136"/>
      <c r="W102" s="138"/>
      <c r="X102" s="139"/>
    </row>
    <row r="103" spans="2:24" ht="13.5">
      <c r="B103" s="131"/>
      <c r="C103" s="132"/>
      <c r="D103" s="133"/>
      <c r="E103" s="124"/>
      <c r="F103" s="134"/>
      <c r="G103" s="135"/>
      <c r="H103" s="136"/>
      <c r="I103" s="137"/>
      <c r="J103" s="136"/>
      <c r="K103" s="138"/>
      <c r="L103" s="139"/>
      <c r="N103" s="131"/>
      <c r="O103" s="132"/>
      <c r="P103" s="133"/>
      <c r="Q103" s="124"/>
      <c r="R103" s="134"/>
      <c r="S103" s="135"/>
      <c r="T103" s="136"/>
      <c r="U103" s="136"/>
      <c r="V103" s="136"/>
      <c r="W103" s="138"/>
      <c r="X103" s="139"/>
    </row>
    <row r="104" spans="2:24" ht="13.5">
      <c r="B104" s="131"/>
      <c r="C104" s="132"/>
      <c r="D104" s="133"/>
      <c r="E104" s="124"/>
      <c r="F104" s="134"/>
      <c r="G104" s="135"/>
      <c r="H104" s="136"/>
      <c r="I104" s="137"/>
      <c r="J104" s="136"/>
      <c r="K104" s="138"/>
      <c r="L104" s="139"/>
      <c r="N104" s="131"/>
      <c r="O104" s="132"/>
      <c r="P104" s="133"/>
      <c r="Q104" s="124"/>
      <c r="R104" s="134"/>
      <c r="S104" s="135"/>
      <c r="T104" s="136"/>
      <c r="U104" s="136"/>
      <c r="V104" s="136"/>
      <c r="W104" s="138"/>
      <c r="X104" s="139"/>
    </row>
    <row r="105" spans="2:24" ht="13.5">
      <c r="B105" s="131"/>
      <c r="C105" s="132"/>
      <c r="D105" s="133"/>
      <c r="E105" s="124"/>
      <c r="F105" s="134"/>
      <c r="G105" s="135"/>
      <c r="H105" s="136"/>
      <c r="I105" s="137"/>
      <c r="J105" s="136"/>
      <c r="K105" s="138"/>
      <c r="L105" s="139"/>
      <c r="N105" s="131"/>
      <c r="O105" s="132"/>
      <c r="P105" s="133"/>
      <c r="Q105" s="124"/>
      <c r="R105" s="134"/>
      <c r="S105" s="135"/>
      <c r="T105" s="136"/>
      <c r="U105" s="136"/>
      <c r="V105" s="136"/>
      <c r="W105" s="138"/>
      <c r="X105" s="139"/>
    </row>
    <row r="106" spans="2:24" ht="13.5">
      <c r="B106" s="131"/>
      <c r="C106" s="132"/>
      <c r="D106" s="133"/>
      <c r="E106" s="124"/>
      <c r="F106" s="134"/>
      <c r="G106" s="135"/>
      <c r="H106" s="136"/>
      <c r="I106" s="137"/>
      <c r="J106" s="136"/>
      <c r="K106" s="138"/>
      <c r="L106" s="139"/>
      <c r="N106" s="131"/>
      <c r="O106" s="132"/>
      <c r="P106" s="133"/>
      <c r="Q106" s="124"/>
      <c r="R106" s="134"/>
      <c r="S106" s="135"/>
      <c r="T106" s="136"/>
      <c r="U106" s="136"/>
      <c r="V106" s="136"/>
      <c r="W106" s="138"/>
      <c r="X106" s="139"/>
    </row>
    <row r="107" spans="2:24" ht="13.5">
      <c r="B107" s="131"/>
      <c r="C107" s="132"/>
      <c r="D107" s="133"/>
      <c r="E107" s="124"/>
      <c r="F107" s="134"/>
      <c r="G107" s="135"/>
      <c r="H107" s="136"/>
      <c r="I107" s="137"/>
      <c r="J107" s="136"/>
      <c r="K107" s="138"/>
      <c r="L107" s="139"/>
      <c r="N107" s="131"/>
      <c r="O107" s="132"/>
      <c r="P107" s="133"/>
      <c r="Q107" s="124"/>
      <c r="R107" s="134"/>
      <c r="S107" s="135"/>
      <c r="T107" s="136"/>
      <c r="U107" s="136"/>
      <c r="V107" s="136"/>
      <c r="W107" s="138"/>
      <c r="X107" s="139"/>
    </row>
    <row r="108" spans="2:24" ht="13.5">
      <c r="B108" s="131"/>
      <c r="C108" s="132"/>
      <c r="D108" s="133"/>
      <c r="E108" s="124"/>
      <c r="F108" s="134"/>
      <c r="G108" s="135"/>
      <c r="H108" s="136"/>
      <c r="I108" s="137"/>
      <c r="J108" s="136"/>
      <c r="K108" s="138"/>
      <c r="L108" s="139"/>
      <c r="N108" s="131"/>
      <c r="O108" s="132"/>
      <c r="P108" s="133"/>
      <c r="Q108" s="124"/>
      <c r="R108" s="134"/>
      <c r="S108" s="135"/>
      <c r="T108" s="136"/>
      <c r="U108" s="136"/>
      <c r="V108" s="136"/>
      <c r="W108" s="138"/>
      <c r="X108" s="139"/>
    </row>
    <row r="109" spans="2:24" ht="13.5">
      <c r="B109" s="131"/>
      <c r="C109" s="132"/>
      <c r="D109" s="133"/>
      <c r="E109" s="124"/>
      <c r="F109" s="134"/>
      <c r="G109" s="135"/>
      <c r="H109" s="136"/>
      <c r="I109" s="137"/>
      <c r="J109" s="136"/>
      <c r="K109" s="138"/>
      <c r="L109" s="139"/>
      <c r="N109" s="131"/>
      <c r="O109" s="132"/>
      <c r="P109" s="133"/>
      <c r="Q109" s="124"/>
      <c r="R109" s="134"/>
      <c r="S109" s="135"/>
      <c r="T109" s="136"/>
      <c r="U109" s="136"/>
      <c r="V109" s="136"/>
      <c r="W109" s="138"/>
      <c r="X109" s="139"/>
    </row>
    <row r="110" spans="2:24" ht="13.5">
      <c r="B110" s="131"/>
      <c r="C110" s="132"/>
      <c r="D110" s="133"/>
      <c r="E110" s="124"/>
      <c r="F110" s="134"/>
      <c r="G110" s="135"/>
      <c r="H110" s="136"/>
      <c r="I110" s="137"/>
      <c r="J110" s="136"/>
      <c r="K110" s="138"/>
      <c r="L110" s="139"/>
      <c r="N110" s="131"/>
      <c r="O110" s="132"/>
      <c r="P110" s="133"/>
      <c r="Q110" s="124"/>
      <c r="R110" s="134"/>
      <c r="S110" s="135"/>
      <c r="T110" s="136"/>
      <c r="U110" s="136"/>
      <c r="V110" s="136"/>
      <c r="W110" s="138"/>
      <c r="X110" s="139"/>
    </row>
    <row r="111" spans="2:24" ht="13.5">
      <c r="B111" s="131"/>
      <c r="C111" s="132"/>
      <c r="D111" s="133"/>
      <c r="E111" s="124"/>
      <c r="F111" s="134"/>
      <c r="G111" s="135"/>
      <c r="H111" s="136"/>
      <c r="I111" s="137"/>
      <c r="J111" s="136"/>
      <c r="K111" s="138"/>
      <c r="L111" s="139"/>
      <c r="N111" s="131"/>
      <c r="O111" s="132"/>
      <c r="P111" s="133"/>
      <c r="Q111" s="124"/>
      <c r="R111" s="134"/>
      <c r="S111" s="135"/>
      <c r="T111" s="136"/>
      <c r="U111" s="136"/>
      <c r="V111" s="136"/>
      <c r="W111" s="138"/>
      <c r="X111" s="139"/>
    </row>
    <row r="112" spans="2:24" ht="13.5">
      <c r="B112" s="131"/>
      <c r="C112" s="132"/>
      <c r="D112" s="133"/>
      <c r="E112" s="124"/>
      <c r="F112" s="134"/>
      <c r="G112" s="135"/>
      <c r="H112" s="136"/>
      <c r="I112" s="137"/>
      <c r="J112" s="136"/>
      <c r="K112" s="138"/>
      <c r="L112" s="139"/>
      <c r="N112" s="131"/>
      <c r="O112" s="132"/>
      <c r="P112" s="133"/>
      <c r="Q112" s="124"/>
      <c r="R112" s="134"/>
      <c r="S112" s="135"/>
      <c r="T112" s="136"/>
      <c r="U112" s="136"/>
      <c r="V112" s="136"/>
      <c r="W112" s="138"/>
      <c r="X112" s="139"/>
    </row>
    <row r="113" spans="2:24" ht="13.5">
      <c r="B113" s="131"/>
      <c r="C113" s="132"/>
      <c r="D113" s="133"/>
      <c r="E113" s="124"/>
      <c r="F113" s="134"/>
      <c r="G113" s="135"/>
      <c r="H113" s="136"/>
      <c r="I113" s="137"/>
      <c r="J113" s="136"/>
      <c r="K113" s="138"/>
      <c r="L113" s="139"/>
      <c r="N113" s="131"/>
      <c r="O113" s="132"/>
      <c r="P113" s="133"/>
      <c r="Q113" s="124"/>
      <c r="R113" s="134"/>
      <c r="S113" s="135"/>
      <c r="T113" s="136"/>
      <c r="U113" s="136"/>
      <c r="V113" s="136"/>
      <c r="W113" s="138"/>
      <c r="X113" s="139"/>
    </row>
    <row r="114" spans="2:24" ht="13.5">
      <c r="B114" s="131"/>
      <c r="C114" s="132"/>
      <c r="D114" s="133"/>
      <c r="E114" s="124"/>
      <c r="F114" s="134"/>
      <c r="G114" s="135"/>
      <c r="H114" s="136"/>
      <c r="I114" s="137"/>
      <c r="J114" s="136"/>
      <c r="K114" s="138"/>
      <c r="L114" s="139"/>
      <c r="N114" s="131"/>
      <c r="O114" s="132"/>
      <c r="P114" s="133"/>
      <c r="Q114" s="124"/>
      <c r="R114" s="134"/>
      <c r="S114" s="135"/>
      <c r="T114" s="136"/>
      <c r="U114" s="136"/>
      <c r="V114" s="136"/>
      <c r="W114" s="138"/>
      <c r="X114" s="139"/>
    </row>
    <row r="115" spans="2:24" ht="13.5">
      <c r="B115" s="131"/>
      <c r="C115" s="132"/>
      <c r="D115" s="133"/>
      <c r="E115" s="124"/>
      <c r="F115" s="134"/>
      <c r="G115" s="135"/>
      <c r="H115" s="136"/>
      <c r="I115" s="137"/>
      <c r="J115" s="136"/>
      <c r="K115" s="138"/>
      <c r="L115" s="139"/>
      <c r="N115" s="131"/>
      <c r="O115" s="132"/>
      <c r="P115" s="133"/>
      <c r="Q115" s="124"/>
      <c r="R115" s="134"/>
      <c r="S115" s="135"/>
      <c r="T115" s="136"/>
      <c r="U115" s="136"/>
      <c r="V115" s="136"/>
      <c r="W115" s="138"/>
      <c r="X115" s="139"/>
    </row>
    <row r="116" spans="2:24" ht="13.5">
      <c r="B116" s="131"/>
      <c r="C116" s="132"/>
      <c r="D116" s="133"/>
      <c r="E116" s="124"/>
      <c r="F116" s="134"/>
      <c r="G116" s="135"/>
      <c r="H116" s="136"/>
      <c r="I116" s="137"/>
      <c r="J116" s="136"/>
      <c r="K116" s="138"/>
      <c r="L116" s="139"/>
      <c r="N116" s="131"/>
      <c r="O116" s="132"/>
      <c r="P116" s="133"/>
      <c r="Q116" s="124"/>
      <c r="R116" s="134"/>
      <c r="S116" s="135"/>
      <c r="T116" s="136"/>
      <c r="U116" s="136"/>
      <c r="V116" s="136"/>
      <c r="W116" s="138"/>
      <c r="X116" s="139"/>
    </row>
    <row r="117" spans="2:24" ht="13.5">
      <c r="B117" s="131"/>
      <c r="C117" s="132"/>
      <c r="D117" s="133"/>
      <c r="E117" s="124"/>
      <c r="F117" s="134"/>
      <c r="G117" s="135"/>
      <c r="H117" s="136"/>
      <c r="I117" s="137"/>
      <c r="J117" s="136"/>
      <c r="K117" s="138"/>
      <c r="L117" s="139"/>
      <c r="N117" s="131"/>
      <c r="O117" s="132"/>
      <c r="P117" s="133"/>
      <c r="Q117" s="124"/>
      <c r="R117" s="134"/>
      <c r="S117" s="135"/>
      <c r="T117" s="136"/>
      <c r="U117" s="136"/>
      <c r="V117" s="136"/>
      <c r="W117" s="138"/>
      <c r="X117" s="139"/>
    </row>
    <row r="118" spans="2:24" ht="13.5">
      <c r="B118" s="131"/>
      <c r="C118" s="132"/>
      <c r="D118" s="133"/>
      <c r="E118" s="124"/>
      <c r="F118" s="134"/>
      <c r="G118" s="135"/>
      <c r="H118" s="136"/>
      <c r="I118" s="137"/>
      <c r="J118" s="136"/>
      <c r="K118" s="138"/>
      <c r="L118" s="139"/>
      <c r="N118" s="131"/>
      <c r="O118" s="132"/>
      <c r="P118" s="133"/>
      <c r="Q118" s="124"/>
      <c r="R118" s="134"/>
      <c r="S118" s="135"/>
      <c r="T118" s="136"/>
      <c r="U118" s="136"/>
      <c r="V118" s="136"/>
      <c r="W118" s="138"/>
      <c r="X118" s="139"/>
    </row>
    <row r="119" spans="2:24" ht="13.5">
      <c r="B119" s="131"/>
      <c r="C119" s="132"/>
      <c r="D119" s="133"/>
      <c r="E119" s="124"/>
      <c r="F119" s="134"/>
      <c r="G119" s="135"/>
      <c r="H119" s="136"/>
      <c r="I119" s="137"/>
      <c r="J119" s="136"/>
      <c r="K119" s="138"/>
      <c r="L119" s="139"/>
      <c r="N119" s="131"/>
      <c r="O119" s="132"/>
      <c r="P119" s="133"/>
      <c r="Q119" s="124"/>
      <c r="R119" s="134"/>
      <c r="S119" s="135"/>
      <c r="T119" s="136"/>
      <c r="U119" s="136"/>
      <c r="V119" s="136"/>
      <c r="W119" s="138"/>
      <c r="X119" s="139"/>
    </row>
    <row r="120" spans="2:24" ht="13.5">
      <c r="B120" s="131"/>
      <c r="C120" s="132"/>
      <c r="D120" s="133"/>
      <c r="E120" s="124"/>
      <c r="F120" s="134"/>
      <c r="G120" s="135"/>
      <c r="H120" s="136"/>
      <c r="I120" s="137"/>
      <c r="J120" s="136"/>
      <c r="K120" s="138"/>
      <c r="L120" s="139"/>
      <c r="N120" s="131"/>
      <c r="O120" s="132"/>
      <c r="P120" s="133"/>
      <c r="Q120" s="124"/>
      <c r="R120" s="134"/>
      <c r="S120" s="135"/>
      <c r="T120" s="136"/>
      <c r="U120" s="136"/>
      <c r="V120" s="136"/>
      <c r="W120" s="138"/>
      <c r="X120" s="139"/>
    </row>
    <row r="121" spans="2:24" ht="13.5">
      <c r="B121" s="131"/>
      <c r="C121" s="132"/>
      <c r="D121" s="133"/>
      <c r="E121" s="124"/>
      <c r="F121" s="134"/>
      <c r="G121" s="135"/>
      <c r="H121" s="136"/>
      <c r="I121" s="137"/>
      <c r="J121" s="136"/>
      <c r="K121" s="138"/>
      <c r="L121" s="139"/>
      <c r="N121" s="131"/>
      <c r="O121" s="132"/>
      <c r="P121" s="133"/>
      <c r="Q121" s="124"/>
      <c r="R121" s="134"/>
      <c r="S121" s="135"/>
      <c r="T121" s="136"/>
      <c r="U121" s="136"/>
      <c r="V121" s="136"/>
      <c r="W121" s="138"/>
      <c r="X121" s="139"/>
    </row>
    <row r="122" spans="2:24" ht="13.5">
      <c r="B122" s="131"/>
      <c r="C122" s="132"/>
      <c r="D122" s="133"/>
      <c r="E122" s="124"/>
      <c r="F122" s="134"/>
      <c r="G122" s="135"/>
      <c r="H122" s="136"/>
      <c r="I122" s="137"/>
      <c r="J122" s="136"/>
      <c r="K122" s="138"/>
      <c r="L122" s="139"/>
      <c r="N122" s="131"/>
      <c r="O122" s="132"/>
      <c r="P122" s="133"/>
      <c r="Q122" s="124"/>
      <c r="R122" s="134"/>
      <c r="S122" s="135"/>
      <c r="T122" s="136"/>
      <c r="U122" s="136"/>
      <c r="V122" s="136"/>
      <c r="W122" s="138"/>
      <c r="X122" s="139"/>
    </row>
    <row r="123" spans="2:24" ht="13.5">
      <c r="B123" s="131"/>
      <c r="C123" s="132"/>
      <c r="D123" s="133"/>
      <c r="E123" s="124"/>
      <c r="F123" s="134"/>
      <c r="G123" s="135"/>
      <c r="H123" s="136"/>
      <c r="I123" s="137"/>
      <c r="J123" s="136"/>
      <c r="K123" s="138"/>
      <c r="L123" s="139"/>
      <c r="N123" s="131"/>
      <c r="O123" s="132"/>
      <c r="P123" s="133"/>
      <c r="Q123" s="124"/>
      <c r="R123" s="134"/>
      <c r="S123" s="135"/>
      <c r="T123" s="136"/>
      <c r="U123" s="136"/>
      <c r="V123" s="136"/>
      <c r="W123" s="138"/>
      <c r="X123" s="139"/>
    </row>
    <row r="124" spans="2:24" ht="13.5">
      <c r="B124" s="131"/>
      <c r="C124" s="132"/>
      <c r="D124" s="133"/>
      <c r="E124" s="124"/>
      <c r="F124" s="134"/>
      <c r="G124" s="135"/>
      <c r="H124" s="136"/>
      <c r="I124" s="137"/>
      <c r="J124" s="136"/>
      <c r="K124" s="138"/>
      <c r="L124" s="139"/>
      <c r="N124" s="131"/>
      <c r="O124" s="132"/>
      <c r="P124" s="133"/>
      <c r="Q124" s="124"/>
      <c r="R124" s="134"/>
      <c r="S124" s="135"/>
      <c r="T124" s="136"/>
      <c r="U124" s="136"/>
      <c r="V124" s="136"/>
      <c r="W124" s="138"/>
      <c r="X124" s="139"/>
    </row>
    <row r="125" spans="2:24" ht="13.5">
      <c r="B125" s="131"/>
      <c r="C125" s="132"/>
      <c r="D125" s="133"/>
      <c r="E125" s="124"/>
      <c r="F125" s="134"/>
      <c r="G125" s="135"/>
      <c r="H125" s="136"/>
      <c r="I125" s="137"/>
      <c r="J125" s="136"/>
      <c r="K125" s="138"/>
      <c r="L125" s="139"/>
      <c r="N125" s="131"/>
      <c r="O125" s="132"/>
      <c r="P125" s="133"/>
      <c r="Q125" s="124"/>
      <c r="R125" s="134"/>
      <c r="S125" s="135"/>
      <c r="T125" s="136"/>
      <c r="U125" s="136"/>
      <c r="V125" s="136"/>
      <c r="W125" s="138"/>
      <c r="X125" s="139"/>
    </row>
    <row r="126" spans="2:24" ht="13.5">
      <c r="B126" s="131"/>
      <c r="C126" s="132"/>
      <c r="D126" s="133"/>
      <c r="E126" s="124"/>
      <c r="F126" s="134"/>
      <c r="G126" s="135"/>
      <c r="H126" s="136"/>
      <c r="I126" s="137"/>
      <c r="J126" s="136"/>
      <c r="K126" s="138"/>
      <c r="L126" s="139"/>
      <c r="N126" s="131"/>
      <c r="O126" s="132"/>
      <c r="P126" s="133"/>
      <c r="Q126" s="124"/>
      <c r="R126" s="134"/>
      <c r="S126" s="135"/>
      <c r="T126" s="136"/>
      <c r="U126" s="136"/>
      <c r="V126" s="136"/>
      <c r="W126" s="138"/>
      <c r="X126" s="139"/>
    </row>
    <row r="127" spans="2:24" ht="13.5">
      <c r="B127" s="131"/>
      <c r="C127" s="132"/>
      <c r="D127" s="133"/>
      <c r="E127" s="124"/>
      <c r="F127" s="134"/>
      <c r="G127" s="135"/>
      <c r="H127" s="136"/>
      <c r="I127" s="137"/>
      <c r="J127" s="136"/>
      <c r="K127" s="138"/>
      <c r="L127" s="139"/>
      <c r="N127" s="131"/>
      <c r="O127" s="132"/>
      <c r="P127" s="133"/>
      <c r="Q127" s="124"/>
      <c r="R127" s="134"/>
      <c r="S127" s="135"/>
      <c r="T127" s="136"/>
      <c r="U127" s="136"/>
      <c r="V127" s="136"/>
      <c r="W127" s="138"/>
      <c r="X127" s="139"/>
    </row>
    <row r="128" spans="2:24" ht="13.5">
      <c r="B128" s="131"/>
      <c r="C128" s="132"/>
      <c r="D128" s="133"/>
      <c r="E128" s="124"/>
      <c r="F128" s="134"/>
      <c r="G128" s="135"/>
      <c r="H128" s="136"/>
      <c r="I128" s="137"/>
      <c r="J128" s="136"/>
      <c r="K128" s="138"/>
      <c r="L128" s="139"/>
      <c r="N128" s="131"/>
      <c r="O128" s="132"/>
      <c r="P128" s="133"/>
      <c r="Q128" s="124"/>
      <c r="R128" s="134"/>
      <c r="S128" s="135"/>
      <c r="T128" s="136"/>
      <c r="U128" s="136"/>
      <c r="V128" s="136"/>
      <c r="W128" s="138"/>
      <c r="X128" s="139"/>
    </row>
    <row r="129" spans="2:24" ht="13.5">
      <c r="B129" s="131"/>
      <c r="C129" s="132"/>
      <c r="D129" s="133"/>
      <c r="E129" s="124"/>
      <c r="F129" s="134"/>
      <c r="G129" s="135"/>
      <c r="H129" s="136"/>
      <c r="I129" s="137"/>
      <c r="J129" s="136"/>
      <c r="K129" s="138"/>
      <c r="L129" s="139"/>
      <c r="N129" s="131"/>
      <c r="O129" s="132"/>
      <c r="P129" s="133"/>
      <c r="Q129" s="124"/>
      <c r="R129" s="134"/>
      <c r="S129" s="135"/>
      <c r="T129" s="136"/>
      <c r="U129" s="136"/>
      <c r="V129" s="136"/>
      <c r="W129" s="138"/>
      <c r="X129" s="139"/>
    </row>
    <row r="130" spans="2:24" ht="13.5">
      <c r="B130" s="131"/>
      <c r="C130" s="132"/>
      <c r="D130" s="133"/>
      <c r="E130" s="124"/>
      <c r="F130" s="134"/>
      <c r="G130" s="135"/>
      <c r="H130" s="136"/>
      <c r="I130" s="137"/>
      <c r="J130" s="136"/>
      <c r="K130" s="138"/>
      <c r="L130" s="139"/>
      <c r="N130" s="131"/>
      <c r="O130" s="132"/>
      <c r="P130" s="133"/>
      <c r="Q130" s="124"/>
      <c r="R130" s="134"/>
      <c r="S130" s="135"/>
      <c r="T130" s="136"/>
      <c r="U130" s="136"/>
      <c r="V130" s="136"/>
      <c r="W130" s="138"/>
      <c r="X130" s="139"/>
    </row>
    <row r="131" spans="2:24" ht="13.5">
      <c r="B131" s="131"/>
      <c r="C131" s="132"/>
      <c r="D131" s="133"/>
      <c r="E131" s="124"/>
      <c r="F131" s="134"/>
      <c r="G131" s="135"/>
      <c r="H131" s="136"/>
      <c r="I131" s="137"/>
      <c r="J131" s="136"/>
      <c r="K131" s="138"/>
      <c r="L131" s="139"/>
      <c r="N131" s="131"/>
      <c r="O131" s="132"/>
      <c r="P131" s="133"/>
      <c r="Q131" s="124"/>
      <c r="R131" s="134"/>
      <c r="S131" s="135"/>
      <c r="T131" s="136"/>
      <c r="U131" s="136"/>
      <c r="V131" s="136"/>
      <c r="W131" s="138"/>
      <c r="X131" s="139"/>
    </row>
    <row r="132" spans="2:24" ht="13.5">
      <c r="B132" s="131"/>
      <c r="C132" s="132"/>
      <c r="D132" s="133"/>
      <c r="E132" s="124"/>
      <c r="F132" s="134"/>
      <c r="G132" s="135"/>
      <c r="H132" s="136"/>
      <c r="I132" s="137"/>
      <c r="J132" s="136"/>
      <c r="K132" s="138"/>
      <c r="L132" s="139"/>
      <c r="N132" s="131"/>
      <c r="O132" s="132"/>
      <c r="P132" s="133"/>
      <c r="Q132" s="124"/>
      <c r="R132" s="134"/>
      <c r="S132" s="135"/>
      <c r="T132" s="136"/>
      <c r="U132" s="136"/>
      <c r="V132" s="136"/>
      <c r="W132" s="138"/>
      <c r="X132" s="139"/>
    </row>
    <row r="133" spans="2:24" ht="13.5">
      <c r="B133" s="131"/>
      <c r="C133" s="132"/>
      <c r="D133" s="133"/>
      <c r="E133" s="124"/>
      <c r="F133" s="134"/>
      <c r="G133" s="135"/>
      <c r="H133" s="136"/>
      <c r="I133" s="137"/>
      <c r="J133" s="136"/>
      <c r="K133" s="138"/>
      <c r="L133" s="139"/>
      <c r="N133" s="131"/>
      <c r="O133" s="132"/>
      <c r="P133" s="133"/>
      <c r="Q133" s="124"/>
      <c r="R133" s="134"/>
      <c r="S133" s="135"/>
      <c r="T133" s="136"/>
      <c r="U133" s="136"/>
      <c r="V133" s="136"/>
      <c r="W133" s="138"/>
      <c r="X133" s="139"/>
    </row>
    <row r="134" spans="2:24" ht="13.5">
      <c r="B134" s="131"/>
      <c r="C134" s="132"/>
      <c r="D134" s="133"/>
      <c r="E134" s="124"/>
      <c r="F134" s="134"/>
      <c r="G134" s="135"/>
      <c r="H134" s="136"/>
      <c r="I134" s="137"/>
      <c r="J134" s="136"/>
      <c r="K134" s="138"/>
      <c r="L134" s="139"/>
      <c r="N134" s="131"/>
      <c r="O134" s="132"/>
      <c r="P134" s="133"/>
      <c r="Q134" s="124"/>
      <c r="R134" s="134"/>
      <c r="S134" s="135"/>
      <c r="T134" s="136"/>
      <c r="U134" s="136"/>
      <c r="V134" s="136"/>
      <c r="W134" s="138"/>
      <c r="X134" s="139"/>
    </row>
    <row r="135" spans="2:24" ht="13.5">
      <c r="B135" s="131"/>
      <c r="C135" s="132"/>
      <c r="D135" s="133"/>
      <c r="E135" s="124"/>
      <c r="F135" s="134"/>
      <c r="G135" s="135"/>
      <c r="H135" s="136"/>
      <c r="I135" s="137"/>
      <c r="J135" s="136"/>
      <c r="K135" s="138"/>
      <c r="L135" s="139"/>
      <c r="N135" s="131"/>
      <c r="O135" s="132"/>
      <c r="P135" s="133"/>
      <c r="Q135" s="124"/>
      <c r="R135" s="134"/>
      <c r="S135" s="135"/>
      <c r="T135" s="136"/>
      <c r="U135" s="136"/>
      <c r="V135" s="136"/>
      <c r="W135" s="138"/>
      <c r="X135" s="139"/>
    </row>
    <row r="136" spans="2:24" ht="13.5">
      <c r="B136" s="131"/>
      <c r="C136" s="132"/>
      <c r="D136" s="133"/>
      <c r="E136" s="124"/>
      <c r="F136" s="134"/>
      <c r="G136" s="135"/>
      <c r="H136" s="136"/>
      <c r="I136" s="137"/>
      <c r="J136" s="136"/>
      <c r="K136" s="138"/>
      <c r="L136" s="139"/>
      <c r="N136" s="131"/>
      <c r="O136" s="132"/>
      <c r="P136" s="133"/>
      <c r="Q136" s="124"/>
      <c r="R136" s="134"/>
      <c r="S136" s="135"/>
      <c r="T136" s="136"/>
      <c r="U136" s="136"/>
      <c r="V136" s="136"/>
      <c r="W136" s="138"/>
      <c r="X136" s="139"/>
    </row>
    <row r="137" spans="2:24" ht="13.5">
      <c r="B137" s="131"/>
      <c r="C137" s="132"/>
      <c r="D137" s="133"/>
      <c r="E137" s="124"/>
      <c r="F137" s="134"/>
      <c r="G137" s="135"/>
      <c r="H137" s="136"/>
      <c r="I137" s="137"/>
      <c r="J137" s="136"/>
      <c r="K137" s="138"/>
      <c r="L137" s="139"/>
      <c r="N137" s="131"/>
      <c r="O137" s="132"/>
      <c r="P137" s="133"/>
      <c r="Q137" s="124"/>
      <c r="R137" s="134"/>
      <c r="S137" s="135"/>
      <c r="T137" s="136"/>
      <c r="U137" s="136"/>
      <c r="V137" s="136"/>
      <c r="W137" s="138"/>
      <c r="X137" s="139"/>
    </row>
    <row r="138" spans="2:24" ht="13.5">
      <c r="B138" s="131"/>
      <c r="C138" s="132"/>
      <c r="D138" s="133"/>
      <c r="E138" s="124"/>
      <c r="F138" s="134"/>
      <c r="G138" s="135"/>
      <c r="H138" s="136"/>
      <c r="I138" s="137"/>
      <c r="J138" s="136"/>
      <c r="K138" s="138"/>
      <c r="L138" s="139"/>
      <c r="N138" s="131"/>
      <c r="O138" s="132"/>
      <c r="P138" s="133"/>
      <c r="Q138" s="124"/>
      <c r="R138" s="134"/>
      <c r="S138" s="135"/>
      <c r="T138" s="136"/>
      <c r="U138" s="136"/>
      <c r="V138" s="136"/>
      <c r="W138" s="138"/>
      <c r="X138" s="139"/>
    </row>
    <row r="139" spans="2:24" ht="13.5">
      <c r="B139" s="131"/>
      <c r="C139" s="132"/>
      <c r="D139" s="133"/>
      <c r="E139" s="124"/>
      <c r="F139" s="134"/>
      <c r="G139" s="135"/>
      <c r="H139" s="136"/>
      <c r="I139" s="137"/>
      <c r="J139" s="136"/>
      <c r="K139" s="138"/>
      <c r="L139" s="139"/>
      <c r="N139" s="131"/>
      <c r="O139" s="132"/>
      <c r="P139" s="133"/>
      <c r="Q139" s="124"/>
      <c r="R139" s="134"/>
      <c r="S139" s="135"/>
      <c r="T139" s="136"/>
      <c r="U139" s="136"/>
      <c r="V139" s="136"/>
      <c r="W139" s="138"/>
      <c r="X139" s="139"/>
    </row>
    <row r="140" spans="2:24" ht="13.5">
      <c r="B140" s="131"/>
      <c r="C140" s="132"/>
      <c r="D140" s="133"/>
      <c r="E140" s="124"/>
      <c r="F140" s="134"/>
      <c r="G140" s="135"/>
      <c r="H140" s="136"/>
      <c r="I140" s="137"/>
      <c r="J140" s="136"/>
      <c r="K140" s="138"/>
      <c r="L140" s="139"/>
      <c r="N140" s="131"/>
      <c r="O140" s="132"/>
      <c r="P140" s="133"/>
      <c r="Q140" s="124"/>
      <c r="R140" s="134"/>
      <c r="S140" s="135"/>
      <c r="T140" s="136"/>
      <c r="U140" s="136"/>
      <c r="V140" s="136"/>
      <c r="W140" s="138"/>
      <c r="X140" s="139"/>
    </row>
    <row r="141" spans="2:24" ht="13.5">
      <c r="B141" s="131"/>
      <c r="C141" s="132"/>
      <c r="D141" s="133"/>
      <c r="E141" s="124"/>
      <c r="F141" s="134"/>
      <c r="G141" s="135"/>
      <c r="H141" s="136"/>
      <c r="I141" s="137"/>
      <c r="J141" s="136"/>
      <c r="K141" s="138"/>
      <c r="L141" s="139"/>
      <c r="N141" s="131"/>
      <c r="O141" s="132"/>
      <c r="P141" s="133"/>
      <c r="Q141" s="124"/>
      <c r="R141" s="134"/>
      <c r="S141" s="135"/>
      <c r="T141" s="136"/>
      <c r="U141" s="136"/>
      <c r="V141" s="136"/>
      <c r="W141" s="138"/>
      <c r="X141" s="139"/>
    </row>
    <row r="142" spans="2:24" ht="13.5">
      <c r="B142" s="131"/>
      <c r="C142" s="132"/>
      <c r="D142" s="133"/>
      <c r="E142" s="124"/>
      <c r="F142" s="134"/>
      <c r="G142" s="135"/>
      <c r="H142" s="136"/>
      <c r="I142" s="137"/>
      <c r="J142" s="136"/>
      <c r="K142" s="138"/>
      <c r="L142" s="139"/>
      <c r="N142" s="131"/>
      <c r="O142" s="132"/>
      <c r="P142" s="133"/>
      <c r="Q142" s="124"/>
      <c r="R142" s="134"/>
      <c r="S142" s="135"/>
      <c r="T142" s="136"/>
      <c r="U142" s="136"/>
      <c r="V142" s="136"/>
      <c r="W142" s="138"/>
      <c r="X142" s="139"/>
    </row>
    <row r="143" spans="2:24" ht="13.5">
      <c r="B143" s="131"/>
      <c r="C143" s="132"/>
      <c r="D143" s="133"/>
      <c r="E143" s="124"/>
      <c r="F143" s="134"/>
      <c r="G143" s="135"/>
      <c r="H143" s="136"/>
      <c r="I143" s="137"/>
      <c r="J143" s="136"/>
      <c r="K143" s="138"/>
      <c r="L143" s="139"/>
      <c r="N143" s="131"/>
      <c r="O143" s="132"/>
      <c r="P143" s="133"/>
      <c r="Q143" s="124"/>
      <c r="R143" s="134"/>
      <c r="S143" s="135"/>
      <c r="T143" s="136"/>
      <c r="U143" s="136"/>
      <c r="V143" s="136"/>
      <c r="W143" s="138"/>
      <c r="X143" s="139"/>
    </row>
    <row r="144" spans="2:24" ht="13.5">
      <c r="B144" s="131"/>
      <c r="C144" s="132"/>
      <c r="D144" s="133"/>
      <c r="E144" s="124"/>
      <c r="F144" s="134"/>
      <c r="G144" s="135"/>
      <c r="H144" s="136"/>
      <c r="I144" s="137"/>
      <c r="J144" s="136"/>
      <c r="K144" s="138"/>
      <c r="L144" s="139"/>
      <c r="N144" s="131"/>
      <c r="O144" s="132"/>
      <c r="P144" s="133"/>
      <c r="Q144" s="124"/>
      <c r="R144" s="134"/>
      <c r="S144" s="135"/>
      <c r="T144" s="136"/>
      <c r="U144" s="136"/>
      <c r="V144" s="136"/>
      <c r="W144" s="138"/>
      <c r="X144" s="139"/>
    </row>
    <row r="145" spans="2:24" ht="13.5">
      <c r="B145" s="131"/>
      <c r="C145" s="132"/>
      <c r="D145" s="133"/>
      <c r="E145" s="124"/>
      <c r="F145" s="134"/>
      <c r="G145" s="135"/>
      <c r="H145" s="136"/>
      <c r="I145" s="137"/>
      <c r="J145" s="136"/>
      <c r="K145" s="138"/>
      <c r="L145" s="139"/>
      <c r="N145" s="131"/>
      <c r="O145" s="132"/>
      <c r="P145" s="133"/>
      <c r="Q145" s="124"/>
      <c r="R145" s="134"/>
      <c r="S145" s="135"/>
      <c r="T145" s="136"/>
      <c r="U145" s="136"/>
      <c r="V145" s="136"/>
      <c r="W145" s="138"/>
      <c r="X145" s="139"/>
    </row>
    <row r="146" spans="2:24" ht="13.5">
      <c r="B146" s="131"/>
      <c r="C146" s="132"/>
      <c r="D146" s="133"/>
      <c r="E146" s="124"/>
      <c r="F146" s="134"/>
      <c r="G146" s="135"/>
      <c r="H146" s="136"/>
      <c r="I146" s="137"/>
      <c r="J146" s="136"/>
      <c r="K146" s="138"/>
      <c r="L146" s="139"/>
      <c r="N146" s="131"/>
      <c r="O146" s="132"/>
      <c r="P146" s="133"/>
      <c r="Q146" s="124"/>
      <c r="R146" s="134"/>
      <c r="S146" s="135"/>
      <c r="T146" s="136"/>
      <c r="U146" s="136"/>
      <c r="V146" s="136"/>
      <c r="W146" s="138"/>
      <c r="X146" s="139"/>
    </row>
    <row r="147" spans="2:24" ht="13.5">
      <c r="B147" s="140"/>
      <c r="C147" s="132"/>
      <c r="D147" s="141"/>
      <c r="E147" s="124"/>
      <c r="F147" s="134"/>
      <c r="G147" s="135"/>
      <c r="H147" s="136"/>
      <c r="I147" s="137"/>
      <c r="J147" s="136"/>
      <c r="K147" s="138"/>
      <c r="L147" s="139"/>
      <c r="N147" s="140"/>
      <c r="O147" s="132"/>
      <c r="P147" s="141"/>
      <c r="Q147" s="124"/>
      <c r="R147" s="134"/>
      <c r="S147" s="135"/>
      <c r="T147" s="136"/>
      <c r="U147" s="136"/>
      <c r="V147" s="136"/>
      <c r="W147" s="138"/>
      <c r="X147" s="139"/>
    </row>
    <row r="148" spans="2:24" ht="13.5">
      <c r="B148" s="131"/>
      <c r="C148" s="132"/>
      <c r="D148" s="133"/>
      <c r="E148" s="124"/>
      <c r="F148" s="134"/>
      <c r="G148" s="135"/>
      <c r="H148" s="136"/>
      <c r="I148" s="137"/>
      <c r="J148" s="136"/>
      <c r="K148" s="138"/>
      <c r="L148" s="139"/>
      <c r="N148" s="131"/>
      <c r="O148" s="132"/>
      <c r="P148" s="133"/>
      <c r="Q148" s="124"/>
      <c r="R148" s="134"/>
      <c r="S148" s="135"/>
      <c r="T148" s="136"/>
      <c r="U148" s="136"/>
      <c r="V148" s="136"/>
      <c r="W148" s="138"/>
      <c r="X148" s="139"/>
    </row>
    <row r="149" spans="2:24" ht="13.5">
      <c r="B149" s="131"/>
      <c r="C149" s="132"/>
      <c r="D149" s="133"/>
      <c r="E149" s="124"/>
      <c r="F149" s="134"/>
      <c r="G149" s="135"/>
      <c r="H149" s="136"/>
      <c r="I149" s="137"/>
      <c r="J149" s="136"/>
      <c r="K149" s="138"/>
      <c r="L149" s="139"/>
      <c r="N149" s="131"/>
      <c r="O149" s="132"/>
      <c r="P149" s="133"/>
      <c r="Q149" s="124"/>
      <c r="R149" s="134"/>
      <c r="S149" s="135"/>
      <c r="T149" s="136"/>
      <c r="U149" s="136"/>
      <c r="V149" s="136"/>
      <c r="W149" s="138"/>
      <c r="X149" s="139"/>
    </row>
    <row r="150" spans="2:24" ht="13.5">
      <c r="B150" s="131"/>
      <c r="C150" s="132"/>
      <c r="D150" s="133"/>
      <c r="E150" s="124"/>
      <c r="F150" s="134"/>
      <c r="G150" s="135"/>
      <c r="H150" s="136"/>
      <c r="I150" s="137"/>
      <c r="J150" s="136"/>
      <c r="K150" s="138"/>
      <c r="L150" s="139"/>
      <c r="N150" s="131"/>
      <c r="O150" s="132"/>
      <c r="P150" s="133"/>
      <c r="Q150" s="124"/>
      <c r="R150" s="134"/>
      <c r="S150" s="135"/>
      <c r="T150" s="136"/>
      <c r="U150" s="136"/>
      <c r="V150" s="136"/>
      <c r="W150" s="138"/>
      <c r="X150" s="139"/>
    </row>
    <row r="151" spans="2:24" ht="13.5">
      <c r="B151" s="140"/>
      <c r="C151" s="132"/>
      <c r="D151" s="141"/>
      <c r="E151" s="124"/>
      <c r="F151" s="134"/>
      <c r="G151" s="135"/>
      <c r="H151" s="136"/>
      <c r="I151" s="137"/>
      <c r="J151" s="136"/>
      <c r="K151" s="138"/>
      <c r="L151" s="139"/>
      <c r="N151" s="140"/>
      <c r="O151" s="132"/>
      <c r="P151" s="141"/>
      <c r="Q151" s="124"/>
      <c r="R151" s="134"/>
      <c r="S151" s="135"/>
      <c r="T151" s="136"/>
      <c r="U151" s="136"/>
      <c r="V151" s="136"/>
      <c r="W151" s="138"/>
      <c r="X151" s="139"/>
    </row>
    <row r="152" spans="2:24" ht="13.5">
      <c r="B152" s="140"/>
      <c r="C152" s="132"/>
      <c r="D152" s="141"/>
      <c r="E152" s="124"/>
      <c r="F152" s="134"/>
      <c r="G152" s="135"/>
      <c r="H152" s="136"/>
      <c r="I152" s="137"/>
      <c r="J152" s="136"/>
      <c r="K152" s="138"/>
      <c r="L152" s="139"/>
      <c r="N152" s="140"/>
      <c r="O152" s="132"/>
      <c r="P152" s="141"/>
      <c r="Q152" s="124"/>
      <c r="R152" s="134"/>
      <c r="S152" s="135"/>
      <c r="T152" s="136"/>
      <c r="U152" s="136"/>
      <c r="V152" s="136"/>
      <c r="W152" s="138"/>
      <c r="X152" s="139"/>
    </row>
    <row r="153" spans="2:24" ht="14.25" thickBot="1">
      <c r="B153" s="142"/>
      <c r="C153" s="143"/>
      <c r="D153" s="144"/>
      <c r="E153" s="145"/>
      <c r="F153" s="146"/>
      <c r="G153" s="147"/>
      <c r="H153" s="148"/>
      <c r="I153" s="149"/>
      <c r="J153" s="148"/>
      <c r="K153" s="150"/>
      <c r="L153" s="151"/>
      <c r="N153" s="142"/>
      <c r="O153" s="143"/>
      <c r="P153" s="144"/>
      <c r="Q153" s="145"/>
      <c r="R153" s="146"/>
      <c r="S153" s="147"/>
      <c r="T153" s="148"/>
      <c r="U153" s="148"/>
      <c r="V153" s="148"/>
      <c r="W153" s="150"/>
      <c r="X153" s="151"/>
    </row>
    <row r="155" ht="12">
      <c r="B155" s="171" t="s">
        <v>157</v>
      </c>
    </row>
    <row r="156" ht="12">
      <c r="B156" s="172" t="s">
        <v>156</v>
      </c>
    </row>
    <row r="158" ht="12.75">
      <c r="B158" s="33" t="s">
        <v>35</v>
      </c>
    </row>
    <row r="159" ht="12">
      <c r="B159" s="173" t="s">
        <v>36</v>
      </c>
    </row>
    <row r="160" ht="12">
      <c r="B160" s="173" t="s">
        <v>158</v>
      </c>
    </row>
    <row r="161" ht="12">
      <c r="B161" s="173"/>
    </row>
    <row r="162" spans="10:24" ht="14.25" thickBot="1">
      <c r="J162" s="78" t="s">
        <v>44</v>
      </c>
      <c r="K162" s="79">
        <f>SUMIF(J$14:J153,"F",K$14:K153)</f>
        <v>732053</v>
      </c>
      <c r="L162" s="79"/>
      <c r="V162" s="78" t="s">
        <v>44</v>
      </c>
      <c r="W162" s="79">
        <f>SUMIF(V$14:V153,"F",W$14:W153)</f>
        <v>683075</v>
      </c>
      <c r="X162" s="79"/>
    </row>
    <row r="163" spans="10:24" ht="14.25" thickBot="1">
      <c r="J163" s="78" t="s">
        <v>45</v>
      </c>
      <c r="K163" s="177">
        <v>7037002</v>
      </c>
      <c r="L163" s="106"/>
      <c r="V163" s="78" t="s">
        <v>45</v>
      </c>
      <c r="W163" s="177">
        <v>7037002</v>
      </c>
      <c r="X163" s="106"/>
    </row>
    <row r="164" ht="12.75" thickBot="1"/>
    <row r="165" spans="6:24" ht="14.25" thickBot="1">
      <c r="F165" s="215" t="s">
        <v>46</v>
      </c>
      <c r="G165" s="216"/>
      <c r="H165" s="216"/>
      <c r="I165" s="216"/>
      <c r="J165" s="217"/>
      <c r="K165" s="80">
        <f>K162/K163</f>
        <v>0.10402910216595078</v>
      </c>
      <c r="L165" s="107"/>
      <c r="R165" s="215" t="s">
        <v>46</v>
      </c>
      <c r="S165" s="216"/>
      <c r="T165" s="216"/>
      <c r="U165" s="216"/>
      <c r="V165" s="217"/>
      <c r="W165" s="80">
        <f>W162/W163</f>
        <v>0.09706903593319996</v>
      </c>
      <c r="X165" s="107"/>
    </row>
    <row r="166" spans="6:24" ht="14.25" thickBot="1">
      <c r="F166" s="215" t="s">
        <v>47</v>
      </c>
      <c r="G166" s="216"/>
      <c r="H166" s="216"/>
      <c r="I166" s="216"/>
      <c r="J166" s="217"/>
      <c r="K166" s="81">
        <v>27</v>
      </c>
      <c r="L166" s="108"/>
      <c r="R166" s="215" t="s">
        <v>47</v>
      </c>
      <c r="S166" s="216"/>
      <c r="T166" s="216"/>
      <c r="U166" s="216"/>
      <c r="V166" s="217"/>
      <c r="W166" s="81">
        <f aca="true" t="array" ref="W166">SUM(IF(Q$14:Q153="2 TIER",IF(R$14:R153="F",1,0)))</f>
        <v>24</v>
      </c>
      <c r="X166" s="108"/>
    </row>
    <row r="167" spans="6:24" ht="14.25" thickBot="1">
      <c r="F167" s="215" t="s">
        <v>48</v>
      </c>
      <c r="G167" s="216"/>
      <c r="H167" s="216"/>
      <c r="I167" s="216"/>
      <c r="J167" s="217"/>
      <c r="K167" s="81">
        <f aca="true" t="array" ref="K167">SUM(IF(E$14:E153&lt;&gt;"1 TIER",IF(G$14:G153="F",1,0)))</f>
        <v>38</v>
      </c>
      <c r="L167" s="108"/>
      <c r="R167" s="215" t="s">
        <v>48</v>
      </c>
      <c r="S167" s="216"/>
      <c r="T167" s="216"/>
      <c r="U167" s="216"/>
      <c r="V167" s="217"/>
      <c r="W167" s="81">
        <f aca="true" t="array" ref="W167">SUM(IF(Q$14:Q153&lt;&gt;"1 TIER",IF(S$14:S153="F",1,0)))</f>
        <v>31</v>
      </c>
      <c r="X167" s="108"/>
    </row>
    <row r="168" spans="6:24" ht="14.25" thickBot="1">
      <c r="F168" s="215" t="s">
        <v>49</v>
      </c>
      <c r="G168" s="216"/>
      <c r="H168" s="216"/>
      <c r="I168" s="216"/>
      <c r="J168" s="217"/>
      <c r="K168" s="81">
        <f aca="true" t="array" ref="K168">SUM(IF(E$14:E153="1 TIER",IF((F$14:F153="F")+(G$14:G153="F"),1,0)))</f>
        <v>0</v>
      </c>
      <c r="L168" s="108"/>
      <c r="R168" s="215" t="s">
        <v>49</v>
      </c>
      <c r="S168" s="216"/>
      <c r="T168" s="216"/>
      <c r="U168" s="216"/>
      <c r="V168" s="217"/>
      <c r="W168" s="81">
        <f aca="true" t="array" ref="W168">SUM(IF(Q$14:Q153="1 TIER",IF((R$14:R153="F")+(S$14:S153="F"),1,0)))</f>
        <v>0</v>
      </c>
      <c r="X168" s="108"/>
    </row>
    <row r="169" spans="6:24" ht="14.25" thickBot="1">
      <c r="F169" s="215" t="s">
        <v>50</v>
      </c>
      <c r="G169" s="216"/>
      <c r="H169" s="216"/>
      <c r="I169" s="216"/>
      <c r="J169" s="217"/>
      <c r="K169" s="81">
        <f aca="true" t="array" ref="K169">SUM(IF((F$14:F153="F")+(G$14:G153="F"),1,0))</f>
        <v>56</v>
      </c>
      <c r="L169" s="108"/>
      <c r="R169" s="215" t="s">
        <v>50</v>
      </c>
      <c r="S169" s="216"/>
      <c r="T169" s="216"/>
      <c r="U169" s="216"/>
      <c r="V169" s="217"/>
      <c r="W169" s="81">
        <f aca="true" t="array" ref="W169">SUM(IF((R$14:R153="F")+(S$14:S153="F"),1,0))</f>
        <v>47</v>
      </c>
      <c r="X169" s="108"/>
    </row>
    <row r="171" ht="12.75" thickBot="1"/>
    <row r="172" spans="2:18" ht="12.75">
      <c r="B172" s="181" t="s">
        <v>68</v>
      </c>
      <c r="C172" s="182"/>
      <c r="D172" s="182"/>
      <c r="E172" s="182"/>
      <c r="F172" s="183"/>
      <c r="N172" s="181" t="s">
        <v>68</v>
      </c>
      <c r="O172" s="182"/>
      <c r="P172" s="182"/>
      <c r="Q172" s="182"/>
      <c r="R172" s="183"/>
    </row>
    <row r="173" spans="2:18" ht="12">
      <c r="B173" s="184"/>
      <c r="C173" s="185"/>
      <c r="D173" s="185"/>
      <c r="E173" s="185"/>
      <c r="F173" s="186"/>
      <c r="N173" s="184"/>
      <c r="O173" s="185"/>
      <c r="P173" s="185"/>
      <c r="Q173" s="185"/>
      <c r="R173" s="186"/>
    </row>
    <row r="174" spans="2:18" ht="12">
      <c r="B174" s="187"/>
      <c r="C174" s="185"/>
      <c r="D174" s="185"/>
      <c r="E174" s="185"/>
      <c r="F174" s="186"/>
      <c r="N174" s="187"/>
      <c r="O174" s="185"/>
      <c r="P174" s="185"/>
      <c r="Q174" s="185"/>
      <c r="R174" s="186"/>
    </row>
    <row r="175" spans="2:18" ht="12.75" thickBot="1">
      <c r="B175" s="188"/>
      <c r="C175" s="189"/>
      <c r="D175" s="189"/>
      <c r="E175" s="189"/>
      <c r="F175" s="190"/>
      <c r="N175" s="188"/>
      <c r="O175" s="189"/>
      <c r="P175" s="189"/>
      <c r="Q175" s="189"/>
      <c r="R175" s="190"/>
    </row>
    <row r="176" spans="2:18" ht="12.75" thickBot="1">
      <c r="B176" s="182"/>
      <c r="C176" s="191"/>
      <c r="D176" s="192"/>
      <c r="E176" s="192"/>
      <c r="F176" s="192"/>
      <c r="N176" s="182"/>
      <c r="O176" s="191"/>
      <c r="P176" s="192"/>
      <c r="Q176" s="192"/>
      <c r="R176" s="192"/>
    </row>
    <row r="177" spans="2:18" ht="12">
      <c r="B177" s="193"/>
      <c r="C177" s="194"/>
      <c r="D177" s="195"/>
      <c r="E177" s="195"/>
      <c r="F177" s="196"/>
      <c r="N177" s="193"/>
      <c r="O177" s="194"/>
      <c r="P177" s="195"/>
      <c r="Q177" s="195"/>
      <c r="R177" s="196"/>
    </row>
    <row r="178" spans="2:18" ht="12">
      <c r="B178" s="197" t="s">
        <v>168</v>
      </c>
      <c r="C178" s="198"/>
      <c r="D178" s="199"/>
      <c r="E178" s="198" t="s">
        <v>169</v>
      </c>
      <c r="F178" s="200"/>
      <c r="N178" s="197" t="s">
        <v>168</v>
      </c>
      <c r="O178" s="198"/>
      <c r="P178" s="199"/>
      <c r="Q178" s="198" t="s">
        <v>169</v>
      </c>
      <c r="R178" s="200"/>
    </row>
    <row r="179" spans="2:18" ht="12.75" thickBot="1">
      <c r="B179" s="201"/>
      <c r="C179" s="202"/>
      <c r="D179" s="202"/>
      <c r="E179" s="202"/>
      <c r="F179" s="203"/>
      <c r="N179" s="201"/>
      <c r="O179" s="202"/>
      <c r="P179" s="202"/>
      <c r="Q179" s="202"/>
      <c r="R179" s="203"/>
    </row>
  </sheetData>
  <sheetProtection/>
  <mergeCells count="16">
    <mergeCell ref="F169:J169"/>
    <mergeCell ref="R169:V169"/>
    <mergeCell ref="R167:V167"/>
    <mergeCell ref="R168:V168"/>
    <mergeCell ref="R165:V165"/>
    <mergeCell ref="R166:V166"/>
    <mergeCell ref="F167:J167"/>
    <mergeCell ref="F168:J168"/>
    <mergeCell ref="F165:J165"/>
    <mergeCell ref="F166:J166"/>
    <mergeCell ref="R12:S12"/>
    <mergeCell ref="F11:G11"/>
    <mergeCell ref="N9:X9"/>
    <mergeCell ref="R11:S11"/>
    <mergeCell ref="B9:L9"/>
    <mergeCell ref="F12:G12"/>
  </mergeCells>
  <conditionalFormatting sqref="F14:H153 J14:J153 R14:T153 V14:V153">
    <cfRule type="cellIs" priority="3" dxfId="0" operator="equal" stopIfTrue="1">
      <formula>"F"</formula>
    </cfRule>
  </conditionalFormatting>
  <dataValidations count="2">
    <dataValidation type="list" allowBlank="1" showInputMessage="1" showErrorMessage="1" sqref="E14 Q14">
      <formula1>"2 Tier,1 Tier,Other"</formula1>
    </dataValidation>
    <dataValidation type="list" allowBlank="1" showInputMessage="1" showErrorMessage="1" sqref="F14:H153 V14:V153 R14:T153 J14:J153">
      <formula1>"C,F"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60" r:id="rId3"/>
  <colBreaks count="1" manualBreakCount="1">
    <brk id="13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1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4.28125" style="0" customWidth="1"/>
    <col min="3" max="3" width="21.140625" style="0" customWidth="1"/>
    <col min="4" max="4" width="57.421875" style="0" customWidth="1"/>
  </cols>
  <sheetData>
    <row r="3" ht="15">
      <c r="B3" s="152" t="s">
        <v>159</v>
      </c>
    </row>
    <row r="5" spans="1:2" ht="15">
      <c r="A5" s="153" t="s">
        <v>72</v>
      </c>
      <c r="B5" s="154" t="s">
        <v>73</v>
      </c>
    </row>
    <row r="7" ht="12">
      <c r="B7" t="s">
        <v>74</v>
      </c>
    </row>
    <row r="9" ht="12.75">
      <c r="B9" s="155" t="s">
        <v>75</v>
      </c>
    </row>
    <row r="10" ht="12">
      <c r="B10" t="s">
        <v>76</v>
      </c>
    </row>
    <row r="11" ht="12">
      <c r="B11" t="s">
        <v>77</v>
      </c>
    </row>
    <row r="13" ht="12">
      <c r="B13" s="156" t="s">
        <v>78</v>
      </c>
    </row>
    <row r="14" ht="12">
      <c r="B14" s="156" t="s">
        <v>79</v>
      </c>
    </row>
    <row r="15" ht="12">
      <c r="B15" s="156" t="s">
        <v>80</v>
      </c>
    </row>
    <row r="16" ht="12">
      <c r="B16" s="156" t="s">
        <v>81</v>
      </c>
    </row>
    <row r="17" ht="12">
      <c r="B17" s="156" t="s">
        <v>82</v>
      </c>
    </row>
    <row r="18" ht="12">
      <c r="B18" s="156"/>
    </row>
    <row r="19" ht="12.75">
      <c r="B19" s="155" t="s">
        <v>83</v>
      </c>
    </row>
    <row r="21" spans="2:4" ht="12.75">
      <c r="B21" s="157" t="s">
        <v>32</v>
      </c>
      <c r="C21" s="157" t="s">
        <v>33</v>
      </c>
      <c r="D21" s="157" t="s">
        <v>84</v>
      </c>
    </row>
    <row r="22" spans="2:4" ht="14.25">
      <c r="B22" s="220" t="s">
        <v>85</v>
      </c>
      <c r="C22" s="158" t="s">
        <v>86</v>
      </c>
      <c r="D22" s="220" t="s">
        <v>87</v>
      </c>
    </row>
    <row r="23" spans="2:4" ht="14.25">
      <c r="B23" s="221"/>
      <c r="C23" s="159" t="s">
        <v>88</v>
      </c>
      <c r="D23" s="222"/>
    </row>
    <row r="24" spans="2:4" ht="37.5">
      <c r="B24" s="222"/>
      <c r="C24" s="160" t="s">
        <v>88</v>
      </c>
      <c r="D24" s="161" t="s">
        <v>89</v>
      </c>
    </row>
    <row r="25" spans="2:4" ht="12">
      <c r="B25" s="160" t="s">
        <v>90</v>
      </c>
      <c r="C25" s="160" t="s">
        <v>91</v>
      </c>
      <c r="D25" s="160" t="s">
        <v>92</v>
      </c>
    </row>
    <row r="26" spans="2:4" ht="12">
      <c r="B26" s="160" t="s">
        <v>93</v>
      </c>
      <c r="C26" s="160" t="s">
        <v>91</v>
      </c>
      <c r="D26" t="s">
        <v>92</v>
      </c>
    </row>
    <row r="27" spans="2:4" ht="12">
      <c r="B27" s="220" t="s">
        <v>94</v>
      </c>
      <c r="C27" s="158" t="s">
        <v>91</v>
      </c>
      <c r="D27" s="220" t="s">
        <v>95</v>
      </c>
    </row>
    <row r="28" spans="2:4" ht="14.25">
      <c r="B28" s="221"/>
      <c r="C28" s="159" t="s">
        <v>88</v>
      </c>
      <c r="D28" s="222"/>
    </row>
    <row r="29" spans="2:4" ht="37.5">
      <c r="B29" s="222"/>
      <c r="C29" s="160" t="s">
        <v>88</v>
      </c>
      <c r="D29" s="161" t="s">
        <v>96</v>
      </c>
    </row>
    <row r="30" spans="2:4" ht="39">
      <c r="B30" s="162" t="s">
        <v>97</v>
      </c>
      <c r="C30" s="163" t="s">
        <v>91</v>
      </c>
      <c r="D30" s="161" t="s">
        <v>98</v>
      </c>
    </row>
    <row r="31" ht="14.25">
      <c r="B31" s="164" t="s">
        <v>99</v>
      </c>
    </row>
    <row r="32" ht="14.25">
      <c r="B32" s="164" t="s">
        <v>100</v>
      </c>
    </row>
    <row r="33" ht="12">
      <c r="B33" t="s">
        <v>101</v>
      </c>
    </row>
    <row r="34" ht="14.25">
      <c r="B34" s="164" t="s">
        <v>102</v>
      </c>
    </row>
    <row r="36" ht="12.75">
      <c r="B36" s="155" t="s">
        <v>103</v>
      </c>
    </row>
    <row r="37" spans="2:5" ht="12">
      <c r="B37" s="165" t="s">
        <v>104</v>
      </c>
      <c r="C37" s="165"/>
      <c r="D37" s="165"/>
      <c r="E37" s="165"/>
    </row>
    <row r="38" ht="12">
      <c r="B38" t="s">
        <v>105</v>
      </c>
    </row>
    <row r="40" ht="12.75">
      <c r="B40" s="155" t="s">
        <v>106</v>
      </c>
    </row>
    <row r="41" ht="12">
      <c r="B41" t="s">
        <v>107</v>
      </c>
    </row>
    <row r="42" ht="12">
      <c r="B42" t="s">
        <v>108</v>
      </c>
    </row>
    <row r="43" ht="12">
      <c r="B43" t="s">
        <v>109</v>
      </c>
    </row>
    <row r="45" spans="1:2" ht="15">
      <c r="A45" s="153" t="s">
        <v>110</v>
      </c>
      <c r="B45" s="154" t="s">
        <v>111</v>
      </c>
    </row>
    <row r="47" ht="12.75">
      <c r="B47" s="155" t="s">
        <v>112</v>
      </c>
    </row>
    <row r="48" ht="12">
      <c r="B48" t="s">
        <v>113</v>
      </c>
    </row>
    <row r="50" ht="12">
      <c r="B50" t="s">
        <v>75</v>
      </c>
    </row>
    <row r="51" ht="12">
      <c r="B51" t="s">
        <v>114</v>
      </c>
    </row>
    <row r="52" ht="12">
      <c r="B52" t="s">
        <v>115</v>
      </c>
    </row>
    <row r="54" ht="12.75">
      <c r="B54" s="155" t="s">
        <v>116</v>
      </c>
    </row>
    <row r="56" spans="2:4" ht="13.5" thickBot="1">
      <c r="B56" s="166" t="s">
        <v>117</v>
      </c>
      <c r="C56" s="166" t="s">
        <v>118</v>
      </c>
      <c r="D56" s="166" t="s">
        <v>119</v>
      </c>
    </row>
    <row r="57" spans="2:4" ht="12">
      <c r="B57" s="167" t="s">
        <v>120</v>
      </c>
      <c r="C57" s="218" t="s">
        <v>121</v>
      </c>
      <c r="D57" s="218" t="s">
        <v>122</v>
      </c>
    </row>
    <row r="58" spans="2:4" ht="12">
      <c r="B58" s="168" t="s">
        <v>123</v>
      </c>
      <c r="C58" s="219"/>
      <c r="D58" s="219"/>
    </row>
    <row r="59" spans="2:4" ht="12">
      <c r="B59" s="168" t="s">
        <v>124</v>
      </c>
      <c r="C59" s="219"/>
      <c r="D59" s="219"/>
    </row>
    <row r="60" spans="2:4" ht="12.75" thickBot="1">
      <c r="B60" s="169" t="s">
        <v>125</v>
      </c>
      <c r="C60" s="219"/>
      <c r="D60" s="219"/>
    </row>
    <row r="61" spans="2:4" ht="12">
      <c r="B61" s="167" t="s">
        <v>126</v>
      </c>
      <c r="C61" s="223" t="s">
        <v>127</v>
      </c>
      <c r="D61" s="225" t="s">
        <v>128</v>
      </c>
    </row>
    <row r="62" spans="2:4" ht="12">
      <c r="B62" s="168" t="s">
        <v>129</v>
      </c>
      <c r="C62" s="224"/>
      <c r="D62" s="226"/>
    </row>
    <row r="63" spans="2:4" ht="12.75" thickBot="1">
      <c r="B63" s="169" t="s">
        <v>130</v>
      </c>
      <c r="C63" s="170" t="s">
        <v>131</v>
      </c>
      <c r="D63" s="227"/>
    </row>
    <row r="64" spans="2:4" ht="12">
      <c r="B64" s="167" t="s">
        <v>132</v>
      </c>
      <c r="C64" s="218" t="s">
        <v>133</v>
      </c>
      <c r="D64" s="229" t="s">
        <v>122</v>
      </c>
    </row>
    <row r="65" spans="2:4" ht="12">
      <c r="B65" s="168" t="s">
        <v>134</v>
      </c>
      <c r="C65" s="219"/>
      <c r="D65" s="230"/>
    </row>
    <row r="66" spans="2:4" ht="12.75" thickBot="1">
      <c r="B66" s="169" t="s">
        <v>9</v>
      </c>
      <c r="C66" s="228"/>
      <c r="D66" s="231"/>
    </row>
    <row r="69" ht="12.75">
      <c r="B69" s="155" t="s">
        <v>103</v>
      </c>
    </row>
    <row r="70" ht="12.75">
      <c r="B70" s="155"/>
    </row>
    <row r="71" ht="12">
      <c r="B71" s="165" t="s">
        <v>135</v>
      </c>
    </row>
    <row r="72" ht="12">
      <c r="B72" t="s">
        <v>136</v>
      </c>
    </row>
    <row r="74" ht="12.75">
      <c r="B74" s="155" t="s">
        <v>106</v>
      </c>
    </row>
    <row r="75" ht="12">
      <c r="B75" t="s">
        <v>107</v>
      </c>
    </row>
    <row r="76" ht="12">
      <c r="B76" t="s">
        <v>137</v>
      </c>
    </row>
    <row r="77" ht="12">
      <c r="B77" t="s">
        <v>138</v>
      </c>
    </row>
    <row r="80" spans="1:2" ht="15">
      <c r="A80" s="153" t="s">
        <v>139</v>
      </c>
      <c r="B80" s="154" t="s">
        <v>140</v>
      </c>
    </row>
    <row r="82" ht="12.75">
      <c r="B82" s="155" t="s">
        <v>112</v>
      </c>
    </row>
    <row r="83" ht="12">
      <c r="B83" t="s">
        <v>141</v>
      </c>
    </row>
    <row r="85" ht="12.75">
      <c r="B85" s="155" t="s">
        <v>75</v>
      </c>
    </row>
    <row r="86" ht="12">
      <c r="B86" t="s">
        <v>142</v>
      </c>
    </row>
    <row r="87" ht="12">
      <c r="B87" t="s">
        <v>143</v>
      </c>
    </row>
    <row r="89" ht="12.75">
      <c r="B89" s="155" t="s">
        <v>103</v>
      </c>
    </row>
    <row r="90" ht="12">
      <c r="B90" s="165" t="s">
        <v>144</v>
      </c>
    </row>
    <row r="91" ht="12">
      <c r="B91" t="s">
        <v>136</v>
      </c>
    </row>
    <row r="93" ht="12.75">
      <c r="B93" s="155" t="s">
        <v>106</v>
      </c>
    </row>
    <row r="94" ht="12">
      <c r="B94" t="s">
        <v>107</v>
      </c>
    </row>
    <row r="95" ht="12">
      <c r="B95" t="s">
        <v>145</v>
      </c>
    </row>
    <row r="96" ht="12">
      <c r="B96" t="s">
        <v>146</v>
      </c>
    </row>
    <row r="99" spans="1:2" ht="15">
      <c r="A99" s="153" t="s">
        <v>147</v>
      </c>
      <c r="B99" s="154" t="s">
        <v>148</v>
      </c>
    </row>
    <row r="101" ht="12.75">
      <c r="B101" s="155" t="s">
        <v>112</v>
      </c>
    </row>
    <row r="102" ht="12">
      <c r="B102" t="s">
        <v>149</v>
      </c>
    </row>
    <row r="104" ht="12.75">
      <c r="B104" s="155" t="s">
        <v>75</v>
      </c>
    </row>
    <row r="105" ht="12">
      <c r="B105" t="s">
        <v>150</v>
      </c>
    </row>
    <row r="107" ht="12">
      <c r="B107" t="s">
        <v>151</v>
      </c>
    </row>
    <row r="109" ht="12.75">
      <c r="B109" s="155" t="s">
        <v>103</v>
      </c>
    </row>
    <row r="110" ht="12">
      <c r="B110" s="165" t="s">
        <v>135</v>
      </c>
    </row>
    <row r="111" ht="12">
      <c r="B111" t="s">
        <v>152</v>
      </c>
    </row>
    <row r="113" ht="12.75">
      <c r="B113" s="155" t="s">
        <v>106</v>
      </c>
    </row>
    <row r="114" ht="12">
      <c r="B114" t="s">
        <v>107</v>
      </c>
    </row>
    <row r="115" ht="12">
      <c r="B115" t="s">
        <v>153</v>
      </c>
    </row>
    <row r="116" ht="12">
      <c r="B116" t="s">
        <v>109</v>
      </c>
    </row>
  </sheetData>
  <sheetProtection/>
  <mergeCells count="10">
    <mergeCell ref="C61:C62"/>
    <mergeCell ref="D61:D63"/>
    <mergeCell ref="C64:C66"/>
    <mergeCell ref="D64:D66"/>
    <mergeCell ref="C57:C60"/>
    <mergeCell ref="D57:D60"/>
    <mergeCell ref="B22:B24"/>
    <mergeCell ref="D22:D23"/>
    <mergeCell ref="B27:B29"/>
    <mergeCell ref="D27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crt</dc:creator>
  <cp:keywords/>
  <dc:description/>
  <cp:lastModifiedBy>Leo Tymianski</cp:lastModifiedBy>
  <cp:lastPrinted>2009-05-06T09:24:36Z</cp:lastPrinted>
  <dcterms:created xsi:type="dcterms:W3CDTF">2006-11-10T17:42:36Z</dcterms:created>
  <dcterms:modified xsi:type="dcterms:W3CDTF">2021-11-24T11:29:13Z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790940859</vt:i4>
  </property>
  <property fmtid="{D5CDD505-2E9C-101B-9397-08002B2CF9AE}" pid="3" name="_EmailSubject">
    <vt:lpwstr>Emailing: SEPA submission 2008-09 Final</vt:lpwstr>
  </property>
  <property fmtid="{D5CDD505-2E9C-101B-9397-08002B2CF9AE}" pid="4" name="_AuthorEmail">
    <vt:lpwstr>Steven.Waugh@scottishwater.co.uk</vt:lpwstr>
  </property>
  <property fmtid="{D5CDD505-2E9C-101B-9397-08002B2CF9AE}" pid="5" name="_AuthorEmailDisplayName">
    <vt:lpwstr>Steven Waugh</vt:lpwstr>
  </property>
  <property fmtid="{D5CDD505-2E9C-101B-9397-08002B2CF9AE}" pid="6" name="_PreviousAdHocReviewCycleID">
    <vt:i4>790940859</vt:i4>
  </property>
  <property fmtid="{D5CDD505-2E9C-101B-9397-08002B2CF9AE}" pid="7" name="cf592852341843f8bdfae7ca25eef972">
    <vt:lpwstr>Annual Return|12381457-4dbe-429b-8b07-8801935f999f</vt:lpwstr>
  </property>
  <property fmtid="{D5CDD505-2E9C-101B-9397-08002B2CF9AE}" pid="8" name="bfc079fce85f491ab29dd2fc5176ac66">
    <vt:lpwstr>2008-2009|41ffe655-bfeb-4df7-b4b8-33a064a52e16</vt:lpwstr>
  </property>
  <property fmtid="{D5CDD505-2E9C-101B-9397-08002B2CF9AE}" pid="9" name="Data Area">
    <vt:lpwstr>58;#Annual Return|12381457-4dbe-429b-8b07-8801935f999f</vt:lpwstr>
  </property>
  <property fmtid="{D5CDD505-2E9C-101B-9397-08002B2CF9AE}" pid="10" name="Financial Year">
    <vt:lpwstr>5;#2008-2009|41ffe655-bfeb-4df7-b4b8-33a064a52e16</vt:lpwstr>
  </property>
  <property fmtid="{D5CDD505-2E9C-101B-9397-08002B2CF9AE}" pid="11" name="TaxCatchAll">
    <vt:lpwstr>5;#2008-2009|41ffe655-bfeb-4df7-b4b8-33a064a52e16;#58;#Annual Return|12381457-4dbe-429b-8b07-8801935f999f</vt:lpwstr>
  </property>
  <property fmtid="{D5CDD505-2E9C-101B-9397-08002B2CF9AE}" pid="12" name="_ReviewingToolsShownOnce">
    <vt:lpwstr/>
  </property>
  <property fmtid="{D5CDD505-2E9C-101B-9397-08002B2CF9AE}" pid="13" name="PublicationDate">
    <vt:lpwstr>01/06/2009</vt:lpwstr>
  </property>
  <property fmtid="{D5CDD505-2E9C-101B-9397-08002B2CF9AE}" pid="14" name="Filename/pagetitle/metatitle">
    <vt:lpwstr>2008-09 SEPA data</vt:lpwstr>
  </property>
  <property fmtid="{D5CDD505-2E9C-101B-9397-08002B2CF9AE}" pid="15" name="PublicationSummary">
    <vt:lpwstr>This is SEPA's report to WICS on pollution incidents, discharges compliance and OPA metrics of Scottish Water.</vt:lpwstr>
  </property>
  <property fmtid="{D5CDD505-2E9C-101B-9397-08002B2CF9AE}" pid="16" name="Level1Name">
    <vt:lpwstr>Publications</vt:lpwstr>
  </property>
  <property fmtid="{D5CDD505-2E9C-101B-9397-08002B2CF9AE}" pid="17" name="Level2Name">
    <vt:lpwstr>Scottish Water</vt:lpwstr>
  </property>
  <property fmtid="{D5CDD505-2E9C-101B-9397-08002B2CF9AE}" pid="18" name="Level3">
    <vt:lpwstr>Annual Return &amp; Regulatory Accounts</vt:lpwstr>
  </property>
</Properties>
</file>